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BRLi\Verdonck\A00852_OMVG_UNCDF\10_Livrables_finaux\L2_SchemasSectoriels\2_Version_Finale\"/>
    </mc:Choice>
  </mc:AlternateContent>
  <bookViews>
    <workbookView xWindow="0" yWindow="0" windowWidth="23040" windowHeight="9384"/>
  </bookViews>
  <sheets>
    <sheet name="Budget" sheetId="2" r:id="rId1"/>
    <sheet name="Timeline" sheetId="3" r:id="rId2"/>
    <sheet name="Feuil1" sheetId="1" r:id="rId3"/>
  </sheets>
  <externalReferences>
    <externalReference r:id="rId4"/>
  </externalReferences>
  <definedNames>
    <definedName name="thr_fa_obj_01" localSheetId="0">[1]Dashboard_Budget_COFIN!#REF!</definedName>
    <definedName name="thr_fa_obj_02" localSheetId="0">[1]Dashboard_Budget_COFIN!#REF!</definedName>
    <definedName name="thr_fa_obj_03" localSheetId="0">[1]Dashboard_Budget_COFIN!#REF!</definedName>
    <definedName name="_xlnm.Print_Area" localSheetId="0">Budget!$B$2:$I$68</definedName>
    <definedName name="_xlnm.Print_Area" localSheetId="1">Timeline!$B$1:$W$64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2" i="2" l="1"/>
  <c r="H52" i="2"/>
  <c r="G52" i="2"/>
  <c r="I63" i="2" l="1"/>
  <c r="H63" i="2"/>
  <c r="G63" i="2"/>
  <c r="D63" i="2"/>
  <c r="I60" i="2"/>
  <c r="H60" i="2"/>
  <c r="G60" i="2"/>
  <c r="D60" i="2"/>
  <c r="I55" i="2"/>
  <c r="H55" i="2"/>
  <c r="G55" i="2"/>
  <c r="D55" i="2"/>
  <c r="D52" i="2"/>
  <c r="I48" i="2"/>
  <c r="H48" i="2"/>
  <c r="H41" i="2" s="1"/>
  <c r="G48" i="2"/>
  <c r="D48" i="2"/>
  <c r="I45" i="2"/>
  <c r="G44" i="2"/>
  <c r="I43" i="2"/>
  <c r="I41" i="2" s="1"/>
  <c r="H43" i="2"/>
  <c r="H66" i="2" s="1"/>
  <c r="G43" i="2"/>
  <c r="G66" i="2" s="1"/>
  <c r="D43" i="2"/>
  <c r="D66" i="2" s="1"/>
  <c r="D40" i="2"/>
  <c r="G37" i="2"/>
  <c r="H35" i="2"/>
  <c r="G35" i="2"/>
  <c r="D35" i="2"/>
  <c r="D38" i="2" s="1"/>
  <c r="D23" i="2" s="1"/>
  <c r="G31" i="2"/>
  <c r="G30" i="2"/>
  <c r="D30" i="2"/>
  <c r="G29" i="2"/>
  <c r="G28" i="2"/>
  <c r="G25" i="2" s="1"/>
  <c r="I27" i="2"/>
  <c r="I26" i="2"/>
  <c r="I25" i="2"/>
  <c r="I38" i="2" s="1"/>
  <c r="I24" i="2" s="1"/>
  <c r="H25" i="2"/>
  <c r="H38" i="2" s="1"/>
  <c r="H24" i="2" s="1"/>
  <c r="D25" i="2"/>
  <c r="H23" i="2"/>
  <c r="D22" i="2"/>
  <c r="H20" i="2"/>
  <c r="H5" i="2" s="1"/>
  <c r="D20" i="2"/>
  <c r="D4" i="2" s="1"/>
  <c r="G19" i="2"/>
  <c r="G17" i="2" s="1"/>
  <c r="G18" i="2"/>
  <c r="I17" i="2"/>
  <c r="H17" i="2"/>
  <c r="D17" i="2"/>
  <c r="I14" i="2"/>
  <c r="H14" i="2"/>
  <c r="G14" i="2"/>
  <c r="G13" i="2"/>
  <c r="G12" i="2"/>
  <c r="D12" i="2"/>
  <c r="G11" i="2"/>
  <c r="G6" i="2" s="1"/>
  <c r="G4" i="2" s="1"/>
  <c r="I9" i="2"/>
  <c r="I8" i="2"/>
  <c r="I7" i="2"/>
  <c r="I6" i="2"/>
  <c r="I20" i="2" s="1"/>
  <c r="I5" i="2" s="1"/>
  <c r="H6" i="2"/>
  <c r="D6" i="2"/>
  <c r="H4" i="2"/>
  <c r="H3" i="2" l="1"/>
  <c r="G20" i="2"/>
  <c r="G5" i="2" s="1"/>
  <c r="H68" i="2"/>
  <c r="H42" i="2"/>
  <c r="G23" i="2"/>
  <c r="G38" i="2"/>
  <c r="G24" i="2" s="1"/>
  <c r="G68" i="2"/>
  <c r="G42" i="2"/>
  <c r="D68" i="2"/>
  <c r="G41" i="2"/>
  <c r="I23" i="2"/>
  <c r="D41" i="2"/>
  <c r="D3" i="2" s="1"/>
  <c r="I66" i="2"/>
  <c r="I4" i="2"/>
  <c r="I3" i="2" s="1"/>
  <c r="G3" i="2" l="1"/>
  <c r="I68" i="2"/>
  <c r="I42" i="2"/>
</calcChain>
</file>

<file path=xl/sharedStrings.xml><?xml version="1.0" encoding="utf-8"?>
<sst xmlns="http://schemas.openxmlformats.org/spreadsheetml/2006/main" count="242" uniqueCount="144">
  <si>
    <t>Activities</t>
  </si>
  <si>
    <t>Details</t>
  </si>
  <si>
    <t>Budget (MUSD)</t>
  </si>
  <si>
    <t>Drinking Water Supply, Sanitation and Health Sector</t>
  </si>
  <si>
    <t>Strategic Axis 1</t>
  </si>
  <si>
    <t>Ensure equitable and sustainable access to affordable drinking water for all</t>
  </si>
  <si>
    <t>Provision 1.1</t>
  </si>
  <si>
    <t>Ensure access to adequate drinking water services in urban areas, in quantity, at home or nearby, for the urban and rural population of the three OMVG basins</t>
  </si>
  <si>
    <t>Measure 1.1.1</t>
  </si>
  <si>
    <t>Construction / rehabilitation / strengthening and monitoring of the execution of water supply systems, treatment, storage and drinking water networks and connections in urban centres</t>
  </si>
  <si>
    <t>Measure 1.1.2</t>
  </si>
  <si>
    <t>Construction / rehabilitation / strengthening and monitoring of the execution of drinking water infrastructure (borehole, solar pump / electrical network, chlorination station, water tower, networks and standpipe connections), for 70% of the village population</t>
  </si>
  <si>
    <t>Measure 1.1.3</t>
  </si>
  <si>
    <t>Construction/rehabilitation and monitoring of BHPP implementation works for 30% of the village population. Existing boreholes are rehabilitated and strengthen drinking water points or can provide an alternative water source for livestock and agriculture</t>
  </si>
  <si>
    <t>Measure 1.1.4</t>
  </si>
  <si>
    <t>Conduct studies, projects and tender documents for the planning, design and detailing of solutions for the implementation of drinking water supply infrastructure in urban centres</t>
  </si>
  <si>
    <t>-</t>
  </si>
  <si>
    <t>Measure 1.1.5</t>
  </si>
  <si>
    <t>Conduct studies, projects and tender documents for the planning, design and detailing of solutions for the implementation of drinking water supply infrastructure in the villages</t>
  </si>
  <si>
    <t>Provision 1.2</t>
  </si>
  <si>
    <t>Ensure the implementation of a geographic information system for drinking water supply infrastructures in the OMVG area</t>
  </si>
  <si>
    <t>Measure 1.2.1</t>
  </si>
  <si>
    <t>Development of a database of drinking water supply infrastructures in each of the OMVG catchment areas in liaison with the water resources agencies and the supervisory ministries of the four Member States</t>
  </si>
  <si>
    <t>Provision 1.3</t>
  </si>
  <si>
    <t>Ensure governance of the sector in the context of existing and emerging challenges</t>
  </si>
  <si>
    <t>Measure 1.3.1</t>
  </si>
  <si>
    <t>Capacity building of the institutions responsible for the drinking water sub-sector in each of the member states and in the OMVG</t>
  </si>
  <si>
    <t>Measure 1.3.2</t>
  </si>
  <si>
    <t>Training of managers of institutions responsible for the drinking water sub-sector in each of the member states and in the OMVG</t>
  </si>
  <si>
    <t>Provision 1.4</t>
  </si>
  <si>
    <t xml:space="preserve">Ensure access to a sustainable, quality drinking water service </t>
  </si>
  <si>
    <t>Measure 1.4.1</t>
  </si>
  <si>
    <t>Training of the private sector in each country for the management, operation and maintenance of drinking water networks and BHPP</t>
  </si>
  <si>
    <t>Measure 1.4.2</t>
  </si>
  <si>
    <t>Establishment/strengthening of systems for monitoring, control and technical and financial evaluation of management performance, operation and maintenance of drinking water networks and BHPP in rural areas</t>
  </si>
  <si>
    <t>TOTAL Strategic Axis 1</t>
  </si>
  <si>
    <t xml:space="preserve">Ensure equitable and sustainable access to affordable drinking water for all </t>
  </si>
  <si>
    <t>Year 1</t>
  </si>
  <si>
    <t>Strategic Axis 2</t>
  </si>
  <si>
    <t>Ensure equitable and sustainable access to adequate sanitation and hygiene services for all and end open defecation</t>
  </si>
  <si>
    <t>Provision 2.1</t>
  </si>
  <si>
    <t>Ensure access to adequate sanitation and hygiene services for the urban and rural population in the OMVG area</t>
  </si>
  <si>
    <t>Measure 2.1.1</t>
  </si>
  <si>
    <t xml:space="preserve">Construction/rehabilitation and monitoring of sanitation and hygiene infrastructure implementation works, off-site in and around the city centre, and on-site in the peri-urban areas of the cities for the population of the urban centres  </t>
  </si>
  <si>
    <t>Measure 2.1.2</t>
  </si>
  <si>
    <t>Construction/rehabilitation and monitoring of the implementation of on-site sanitation and hygiene infrastructures for the population in rural areas</t>
  </si>
  <si>
    <t>Measure 2.1.3</t>
  </si>
  <si>
    <t>Conduct studies, projects and tender documents for the planning, design and detailing of solutions for the implementation of sanitation and hygiene infrastructure in urban centres</t>
  </si>
  <si>
    <t>Measure 2.1.4</t>
  </si>
  <si>
    <t>Conduct studies, projects and tender documents for the planning, design and detailing of solutions for the implementation of sanitation and hygiene infrastructure in rural areas</t>
  </si>
  <si>
    <t>Provision 2.2</t>
  </si>
  <si>
    <t>End OD and educate communities on good sanitation and hygiene practices</t>
  </si>
  <si>
    <t>Measure 2.2.1</t>
  </si>
  <si>
    <t>Mobilise and raise awareness of the population to end OD</t>
  </si>
  <si>
    <t>Provision 2.3</t>
  </si>
  <si>
    <t>Measure 2.3.1</t>
  </si>
  <si>
    <t>Capacity building of institutions responsible for the sanitation and hygiene sub-sector in each of the Member States and in the OMVG</t>
  </si>
  <si>
    <t>Measure 2.3.2</t>
  </si>
  <si>
    <t>Training of managers of institutions responsible for the sanitation and hygiene sub-sector in each of the Member States and in the OMVG</t>
  </si>
  <si>
    <t>Provision 2.4</t>
  </si>
  <si>
    <t>Ensure access to sustainable, quality sanitation and hygiene services in the OMVG area</t>
  </si>
  <si>
    <t>Measure 2.4.1</t>
  </si>
  <si>
    <t xml:space="preserve">Training of the private sector in each country for the management, maintenance and operation of sanitation infrastructure in urban centres </t>
  </si>
  <si>
    <t>Measure 2.4.2</t>
  </si>
  <si>
    <t>Establishment/strengthening of a system for monitoring, control and technical and financial evaluation of the management, operation and maintenance performance of the sanitation service in urban centres</t>
  </si>
  <si>
    <t>TOTAL Strategic Axis 2</t>
  </si>
  <si>
    <t>Strategic Axis 3</t>
  </si>
  <si>
    <t>Ensure equity of access for all to quality health care and services and strengthen the prevention and management of communicable and non-communicable diseases</t>
  </si>
  <si>
    <t>Provision 3.1</t>
  </si>
  <si>
    <t>Ensure the availability of functional health structures, with well-trained staff and sufficient quantity and quality of medicines for the effective care of all sections of the population</t>
  </si>
  <si>
    <t>Measure 3.1.1</t>
  </si>
  <si>
    <t>Construction and equipping of 30 new posts, 10 health centres and 3 referral hospitals</t>
  </si>
  <si>
    <t>Measure 3.1.2</t>
  </si>
  <si>
    <t>Annual recruitment of adequate health personnel (doctors, midwives, nurses, laboratory assistants, pharmacists)</t>
  </si>
  <si>
    <t>Measure 3.1.3</t>
  </si>
  <si>
    <t>Establish a system for the supply of quality medicines and avoidance of shortages of essential medicines in all health facilities</t>
  </si>
  <si>
    <t>Measure 3.1.4</t>
  </si>
  <si>
    <t xml:space="preserve"> Strengthen community-based health initiatives</t>
  </si>
  <si>
    <t>Provision 3.2</t>
  </si>
  <si>
    <t>Ensure adequate financing of the health sector with the mobilisation of endogenous and external resources</t>
  </si>
  <si>
    <t>Measure 3.2.1</t>
  </si>
  <si>
    <t>Increase health expenditure to 15% of the national budget in line with commitments made by states</t>
  </si>
  <si>
    <t>Measure 3.2.2</t>
  </si>
  <si>
    <t>Stimulation of national initiatives for the mobilisation of endogenous resources (corporate social responsibility)</t>
  </si>
  <si>
    <t>Measure 3.2.3</t>
  </si>
  <si>
    <t>Implement advocacy for greater mobilisation of international financial resources</t>
  </si>
  <si>
    <t>Provision 3.3</t>
  </si>
  <si>
    <t>Ensure the implementation of an efficient information system with a dynamic collection of reliable health information</t>
  </si>
  <si>
    <t>Measure 3.3.1</t>
  </si>
  <si>
    <t xml:space="preserve">Strengthen the quality of health data with a DHIS2-based monitoring system </t>
  </si>
  <si>
    <t>Measure 3.3.2</t>
  </si>
  <si>
    <t>Development of the skills of health workers through training in the collection, storage and maintenance of reliable and relevant health databases</t>
  </si>
  <si>
    <t>Provision 3.4</t>
  </si>
  <si>
    <t>Ensure access to health information, disease prevention and effective care</t>
  </si>
  <si>
    <t>Measure 3.4.1</t>
  </si>
  <si>
    <t>Update and disseminate guidelines for the management of diseases under surveillance</t>
  </si>
  <si>
    <t>Measure 3.4.2</t>
  </si>
  <si>
    <t>Improve access to treatment for good patient care</t>
  </si>
  <si>
    <t>Measure 3.4.3</t>
  </si>
  <si>
    <t>Improve access to means of prevention against communicable diseases (pandemics)</t>
  </si>
  <si>
    <t>Measure 3.4.4</t>
  </si>
  <si>
    <t>Promotion of maternal and child health</t>
  </si>
  <si>
    <t>Provision 3.5</t>
  </si>
  <si>
    <t>Ensure an effective epidemiological surveillance system for early detection of epidemiological threats and a rapid and adequate response</t>
  </si>
  <si>
    <t>Measure 3.5.1</t>
  </si>
  <si>
    <t>Update and implementation of disease surveillance guidelines</t>
  </si>
  <si>
    <t>Measure 3.5.2</t>
  </si>
  <si>
    <t>Strengthen sentinel sites for epidemiological surveillance in the OMVG area</t>
  </si>
  <si>
    <t>Provision 3.6</t>
  </si>
  <si>
    <t>Ensure the establishment of equipped health structures responsible for emergency health operations at the decentralised level</t>
  </si>
  <si>
    <t>Measure 3.6.1</t>
  </si>
  <si>
    <t>Establishment of health emergency operations centres in peripheral regions for better preparedness against disasters and pandemics</t>
  </si>
  <si>
    <t>Measure 3.6.2</t>
  </si>
  <si>
    <t xml:space="preserve">Establish cross-border surveillance of epidemics </t>
  </si>
  <si>
    <t>TOTAL Strategic Axis 3</t>
  </si>
  <si>
    <t xml:space="preserve">TOTAL BUDGET Programme </t>
  </si>
  <si>
    <t>Establishment of emergency health operations centres in peripheral regions for better preparedness against disasters and pandemics</t>
  </si>
  <si>
    <t>Provision 3.6 - Ensure the establishment of equipped health structures responsible for emergency health operations at the decentralised level</t>
  </si>
  <si>
    <t>Provision 3.5 - Ensure an effective epidemiological surveillance system for early detection of epidemiological threats and a rapid and adequate response</t>
  </si>
  <si>
    <t>Update and disseminating guidelines for the management of diseases under surveillance</t>
  </si>
  <si>
    <t>Provision 3.4 - Ensure access to health information, disease prevention and effective care</t>
  </si>
  <si>
    <t>Develop the skills of health workers through training in the collection, storage and maintenance of reliable and relevant health databases</t>
  </si>
  <si>
    <t xml:space="preserve">Strengthen the quality of health data with a monitoring system based on DHIS2 </t>
  </si>
  <si>
    <t>Provision 3.3 - Ensure the establishment of an efficient information system with a dynamic collection of reliable health information</t>
  </si>
  <si>
    <t>Stimulate national initiatives for the mobilisation of endogenous resources (corporate social responsibility)</t>
  </si>
  <si>
    <t>Provision 3.2 - Ensure adequate financing of the health sector by mobilising endogenous and external resources</t>
  </si>
  <si>
    <t>Provision 3.1 - Ensure the availability of functional health structures with well-trained staff and sufficient quantity and quality of medicines for the effective treatment of all sections of the population</t>
  </si>
  <si>
    <t>Strategic Axis 3 - Ensure equitable access to quality health care and services for all and strengthen the prevention and management of communicable and non-communicable diseases</t>
  </si>
  <si>
    <t>Horizons</t>
  </si>
  <si>
    <t>Strategic Axes, Provisions, Measures</t>
  </si>
  <si>
    <t>Provision 2.4 - Ensure access to sustainable quality sanitation and hygiene services in the OMVG area</t>
  </si>
  <si>
    <t>Provision 2.3 -</t>
  </si>
  <si>
    <t>End OD and educating communities on good sanitation and hygiene practices</t>
  </si>
  <si>
    <t>Provision 2.2 -</t>
  </si>
  <si>
    <t>Provision 2.1 - Ensure access to adequate sanitation and hygiene services for the urban and rural population in the OMVG area</t>
  </si>
  <si>
    <t>Strategic Axis 2 - Ensure equitable and sustainable access to adequate sanitation and hygiene services for all and end open defecation</t>
  </si>
  <si>
    <t xml:space="preserve">Provision 1.4 - Ensure access to a sustainable quality drinking water service </t>
  </si>
  <si>
    <t>Ensuring governance of the sector in the context of existing and emerging challenges</t>
  </si>
  <si>
    <t>Provision 1.3 -</t>
  </si>
  <si>
    <t>Provision 1.2 -</t>
  </si>
  <si>
    <t>Construction / rehabilitation / strengthening and monitoring of the execution of drinking water infrastructure (borehole, solar pump/electrical network, chlorination station, water tower, networks and standpipe connections), for 70% of the village population</t>
  </si>
  <si>
    <t>Provision 1.1 - Ensure access to adequate drinking water services in urban areas, in quantity, at home or nearby, for the urban and rural population of the three OMVG basins</t>
  </si>
  <si>
    <t>Strategic Axis 1 - Ensure equitable, sustainable and affordable access to safe drinking water for all</t>
  </si>
  <si>
    <t>Program of measures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</si>
</sst>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€_-;\-* #,##0\ _€_-;_-* &quot;-&quot;\ _€_-;_-@_-"/>
    <numFmt numFmtId="43" formatCode="_-* #,##0.00\ _€_-;\-* #,##0.00\ _€_-;_-* &quot;-&quot;??\ _€_-;_-@_-"/>
    <numFmt numFmtId="164" formatCode="#,##0.0"/>
    <numFmt numFmtId="165" formatCode="_-* #,##0\ _€_-;\-* #,##0\ _€_-;_-* &quot;-&quot;??\ _€_-;_-@_-"/>
    <numFmt numFmtId="166" formatCode="_-* #,##0.0\ _€_-;\-* #,##0.0\ _€_-;_-* &quot;-&quot;\ _€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b/>
      <sz val="9"/>
      <color indexed="8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D966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BC2E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B8CCE4"/>
        <bgColor indexed="64"/>
      </patternFill>
    </fill>
    <fill>
      <patternFill patternType="lightUp">
        <fgColor rgb="FF000000"/>
        <bgColor rgb="FFA4BACE"/>
      </patternFill>
    </fill>
    <fill>
      <patternFill patternType="lightUp">
        <fgColor rgb="FF000000"/>
        <bgColor rgb="FF86A8C7"/>
      </patternFill>
    </fill>
    <fill>
      <patternFill patternType="solid">
        <fgColor rgb="FFCCC0DA"/>
        <bgColor indexed="64"/>
      </patternFill>
    </fill>
    <fill>
      <patternFill patternType="lightUp">
        <fgColor rgb="FF000000"/>
        <bgColor rgb="FFDDC784"/>
      </patternFill>
    </fill>
    <fill>
      <patternFill patternType="lightUp">
        <fgColor rgb="FF000000"/>
        <bgColor rgb="FFDDBC58"/>
      </patternFill>
    </fill>
    <fill>
      <patternFill patternType="solid">
        <fgColor rgb="FFDAE6BC"/>
        <bgColor indexed="64"/>
      </patternFill>
    </fill>
    <fill>
      <patternFill patternType="lightUp">
        <fgColor rgb="FF000000"/>
        <bgColor rgb="FFBEBEBE"/>
      </patternFill>
    </fill>
    <fill>
      <patternFill patternType="solid">
        <fgColor rgb="FFDBDBDB"/>
        <bgColor indexed="64"/>
      </patternFill>
    </fill>
    <fill>
      <patternFill patternType="solid">
        <fgColor rgb="FFD9E5BC"/>
        <bgColor indexed="64"/>
      </patternFill>
    </fill>
    <fill>
      <patternFill patternType="lightUp">
        <fgColor rgb="FF000000"/>
        <bgColor rgb="FFAEAEAE"/>
      </patternFill>
    </fill>
    <fill>
      <patternFill patternType="solid">
        <fgColor rgb="FFC9C9C9"/>
        <bgColor indexed="64"/>
      </patternFill>
    </fill>
    <fill>
      <patternFill patternType="solid">
        <fgColor rgb="FFD9D9D9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Dash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Dashed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Dashed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Dashed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Dashed">
        <color indexed="64"/>
      </right>
      <top style="medium">
        <color indexed="64"/>
      </top>
      <bottom/>
      <diagonal/>
    </border>
    <border>
      <left style="mediumDashed">
        <color indexed="64"/>
      </left>
      <right style="medium">
        <color indexed="64"/>
      </right>
      <top/>
      <bottom/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Dashed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Dashed">
        <color indexed="64"/>
      </left>
      <right style="mediumDashed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03">
    <xf numFmtId="0" fontId="0" fillId="0" borderId="0" xfId="0"/>
    <xf numFmtId="0" fontId="2" fillId="0" borderId="0" xfId="1" applyFont="1" applyFill="1"/>
    <xf numFmtId="0" fontId="2" fillId="0" borderId="0" xfId="1" applyFont="1"/>
    <xf numFmtId="0" fontId="1" fillId="0" borderId="0" xfId="1"/>
    <xf numFmtId="0" fontId="2" fillId="0" borderId="0" xfId="1" applyFont="1" applyAlignment="1">
      <alignment horizont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5" fillId="3" borderId="1" xfId="2" applyFont="1" applyFill="1" applyBorder="1" applyAlignment="1">
      <alignment horizontal="center" vertical="center" wrapText="1"/>
    </xf>
    <xf numFmtId="0" fontId="1" fillId="0" borderId="1" xfId="1" applyBorder="1"/>
    <xf numFmtId="9" fontId="2" fillId="0" borderId="0" xfId="1" applyNumberFormat="1" applyFont="1" applyAlignment="1">
      <alignment horizontal="center"/>
    </xf>
    <xf numFmtId="164" fontId="5" fillId="4" borderId="1" xfId="2" applyNumberFormat="1" applyFont="1" applyFill="1" applyBorder="1" applyAlignment="1">
      <alignment vertical="center" wrapText="1"/>
    </xf>
    <xf numFmtId="3" fontId="5" fillId="4" borderId="1" xfId="2" applyNumberFormat="1" applyFont="1" applyFill="1" applyBorder="1" applyAlignment="1">
      <alignment horizontal="center" vertical="center" wrapText="1"/>
    </xf>
    <xf numFmtId="164" fontId="5" fillId="4" borderId="1" xfId="2" applyNumberFormat="1" applyFont="1" applyFill="1" applyBorder="1" applyAlignment="1">
      <alignment horizontal="center" vertical="center" wrapText="1"/>
    </xf>
    <xf numFmtId="164" fontId="5" fillId="6" borderId="1" xfId="2" applyNumberFormat="1" applyFont="1" applyFill="1" applyBorder="1" applyAlignment="1">
      <alignment vertical="center" wrapText="1"/>
    </xf>
    <xf numFmtId="3" fontId="5" fillId="6" borderId="1" xfId="2" applyNumberFormat="1" applyFont="1" applyFill="1" applyBorder="1" applyAlignment="1">
      <alignment horizontal="center" vertical="center" wrapText="1"/>
    </xf>
    <xf numFmtId="164" fontId="5" fillId="6" borderId="1" xfId="2" applyNumberFormat="1" applyFont="1" applyFill="1" applyBorder="1" applyAlignment="1">
      <alignment horizontal="center" vertical="center" wrapText="1"/>
    </xf>
    <xf numFmtId="164" fontId="2" fillId="0" borderId="0" xfId="1" applyNumberFormat="1" applyFont="1"/>
    <xf numFmtId="3" fontId="5" fillId="6" borderId="1" xfId="2" applyNumberFormat="1" applyFont="1" applyFill="1" applyBorder="1" applyAlignment="1">
      <alignment vertical="center" wrapText="1"/>
    </xf>
    <xf numFmtId="9" fontId="6" fillId="6" borderId="1" xfId="3" applyFont="1" applyFill="1" applyBorder="1" applyAlignment="1">
      <alignment horizontal="center" vertical="center" wrapText="1"/>
    </xf>
    <xf numFmtId="0" fontId="3" fillId="0" borderId="0" xfId="1" applyFont="1" applyFill="1"/>
    <xf numFmtId="0" fontId="3" fillId="5" borderId="1" xfId="1" applyFont="1" applyFill="1" applyBorder="1" applyAlignment="1">
      <alignment vertical="center"/>
    </xf>
    <xf numFmtId="0" fontId="3" fillId="5" borderId="1" xfId="1" applyFont="1" applyFill="1" applyBorder="1" applyAlignment="1">
      <alignment vertical="center" wrapText="1"/>
    </xf>
    <xf numFmtId="164" fontId="5" fillId="6" borderId="1" xfId="2" applyNumberFormat="1" applyFont="1" applyFill="1" applyBorder="1" applyAlignment="1">
      <alignment vertical="center"/>
    </xf>
    <xf numFmtId="3" fontId="7" fillId="6" borderId="1" xfId="2" applyNumberFormat="1" applyFont="1" applyFill="1" applyBorder="1" applyAlignment="1">
      <alignment vertical="center"/>
    </xf>
    <xf numFmtId="3" fontId="7" fillId="6" borderId="1" xfId="2" applyNumberFormat="1" applyFont="1" applyFill="1" applyBorder="1" applyAlignment="1">
      <alignment horizontal="center" vertical="center"/>
    </xf>
    <xf numFmtId="165" fontId="2" fillId="0" borderId="0" xfId="4" applyNumberFormat="1" applyFont="1" applyAlignment="1">
      <alignment horizontal="center" vertical="center"/>
    </xf>
    <xf numFmtId="0" fontId="2" fillId="7" borderId="1" xfId="1" applyFont="1" applyFill="1" applyBorder="1" applyAlignment="1">
      <alignment vertical="center"/>
    </xf>
    <xf numFmtId="0" fontId="2" fillId="7" borderId="1" xfId="1" applyFont="1" applyFill="1" applyBorder="1" applyAlignment="1">
      <alignment vertical="center" wrapText="1"/>
    </xf>
    <xf numFmtId="164" fontId="7" fillId="8" borderId="1" xfId="2" applyNumberFormat="1" applyFont="1" applyFill="1" applyBorder="1" applyAlignment="1">
      <alignment vertical="center" wrapText="1"/>
    </xf>
    <xf numFmtId="3" fontId="7" fillId="8" borderId="1" xfId="2" applyNumberFormat="1" applyFont="1" applyFill="1" applyBorder="1" applyAlignment="1">
      <alignment vertical="center"/>
    </xf>
    <xf numFmtId="164" fontId="7" fillId="8" borderId="1" xfId="2" applyNumberFormat="1" applyFont="1" applyFill="1" applyBorder="1" applyAlignment="1">
      <alignment horizontal="center" vertical="center"/>
    </xf>
    <xf numFmtId="9" fontId="2" fillId="0" borderId="0" xfId="3" applyFont="1" applyAlignment="1">
      <alignment horizontal="center" vertical="center"/>
    </xf>
    <xf numFmtId="164" fontId="7" fillId="6" borderId="1" xfId="2" applyNumberFormat="1" applyFont="1" applyFill="1" applyBorder="1" applyAlignment="1">
      <alignment vertical="center" wrapText="1"/>
    </xf>
    <xf numFmtId="164" fontId="7" fillId="6" borderId="1" xfId="2" applyNumberFormat="1" applyFont="1" applyFill="1" applyBorder="1" applyAlignment="1">
      <alignment horizontal="center" vertical="center"/>
    </xf>
    <xf numFmtId="3" fontId="7" fillId="5" borderId="1" xfId="2" applyNumberFormat="1" applyFont="1" applyFill="1" applyBorder="1" applyAlignment="1">
      <alignment horizontal="center" vertical="center"/>
    </xf>
    <xf numFmtId="3" fontId="7" fillId="8" borderId="1" xfId="2" applyNumberFormat="1" applyFont="1" applyFill="1" applyBorder="1" applyAlignment="1">
      <alignment horizontal="center" vertical="center"/>
    </xf>
    <xf numFmtId="3" fontId="7" fillId="6" borderId="1" xfId="2" applyNumberFormat="1" applyFont="1" applyFill="1" applyBorder="1" applyAlignment="1">
      <alignment vertical="center" wrapText="1"/>
    </xf>
    <xf numFmtId="0" fontId="8" fillId="0" borderId="1" xfId="1" applyFont="1" applyBorder="1" applyAlignment="1">
      <alignment vertical="center" wrapText="1"/>
    </xf>
    <xf numFmtId="3" fontId="5" fillId="6" borderId="1" xfId="2" applyNumberFormat="1" applyFont="1" applyFill="1" applyBorder="1" applyAlignment="1">
      <alignment horizontal="center" vertical="center"/>
    </xf>
    <xf numFmtId="164" fontId="5" fillId="6" borderId="1" xfId="2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9" fillId="0" borderId="1" xfId="1" applyFont="1" applyBorder="1" applyAlignment="1">
      <alignment vertical="center"/>
    </xf>
    <xf numFmtId="3" fontId="7" fillId="0" borderId="1" xfId="2" applyNumberFormat="1" applyFont="1" applyBorder="1" applyAlignment="1">
      <alignment vertical="center"/>
    </xf>
    <xf numFmtId="3" fontId="7" fillId="0" borderId="1" xfId="2" applyNumberFormat="1" applyFont="1" applyBorder="1" applyAlignment="1">
      <alignment horizontal="right" vertical="center"/>
    </xf>
    <xf numFmtId="0" fontId="3" fillId="2" borderId="1" xfId="1" applyFont="1" applyFill="1" applyBorder="1" applyAlignment="1">
      <alignment vertical="center" wrapText="1"/>
    </xf>
    <xf numFmtId="164" fontId="1" fillId="0" borderId="0" xfId="1" applyNumberFormat="1"/>
    <xf numFmtId="164" fontId="5" fillId="10" borderId="1" xfId="2" applyNumberFormat="1" applyFont="1" applyFill="1" applyBorder="1" applyAlignment="1">
      <alignment vertical="center" wrapText="1"/>
    </xf>
    <xf numFmtId="3" fontId="5" fillId="10" borderId="1" xfId="2" applyNumberFormat="1" applyFont="1" applyFill="1" applyBorder="1" applyAlignment="1">
      <alignment horizontal="center" vertical="center" wrapText="1"/>
    </xf>
    <xf numFmtId="164" fontId="5" fillId="10" borderId="1" xfId="2" applyNumberFormat="1" applyFont="1" applyFill="1" applyBorder="1" applyAlignment="1">
      <alignment horizontal="center" vertical="center" wrapText="1"/>
    </xf>
    <xf numFmtId="3" fontId="5" fillId="10" borderId="1" xfId="2" applyNumberFormat="1" applyFont="1" applyFill="1" applyBorder="1" applyAlignment="1">
      <alignment vertical="center" wrapText="1"/>
    </xf>
    <xf numFmtId="9" fontId="6" fillId="10" borderId="1" xfId="3" applyFont="1" applyFill="1" applyBorder="1" applyAlignment="1">
      <alignment horizontal="center" vertical="center" wrapText="1"/>
    </xf>
    <xf numFmtId="0" fontId="3" fillId="11" borderId="1" xfId="1" applyFont="1" applyFill="1" applyBorder="1" applyAlignment="1">
      <alignment vertical="center"/>
    </xf>
    <xf numFmtId="0" fontId="3" fillId="11" borderId="1" xfId="1" applyFont="1" applyFill="1" applyBorder="1" applyAlignment="1">
      <alignment vertical="center" wrapText="1"/>
    </xf>
    <xf numFmtId="3" fontId="5" fillId="12" borderId="1" xfId="2" applyNumberFormat="1" applyFont="1" applyFill="1" applyBorder="1" applyAlignment="1">
      <alignment vertical="center"/>
    </xf>
    <xf numFmtId="3" fontId="7" fillId="12" borderId="1" xfId="2" applyNumberFormat="1" applyFont="1" applyFill="1" applyBorder="1" applyAlignment="1">
      <alignment vertical="center"/>
    </xf>
    <xf numFmtId="3" fontId="7" fillId="12" borderId="1" xfId="2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vertical="center"/>
    </xf>
    <xf numFmtId="41" fontId="7" fillId="0" borderId="1" xfId="2" applyNumberFormat="1" applyFont="1" applyFill="1" applyBorder="1" applyAlignment="1">
      <alignment horizontal="right" vertical="center"/>
    </xf>
    <xf numFmtId="164" fontId="7" fillId="0" borderId="1" xfId="2" applyNumberFormat="1" applyFont="1" applyFill="1" applyBorder="1" applyAlignment="1">
      <alignment horizontal="center" vertical="center"/>
    </xf>
    <xf numFmtId="3" fontId="7" fillId="0" borderId="1" xfId="2" applyNumberFormat="1" applyFont="1" applyFill="1" applyBorder="1" applyAlignment="1">
      <alignment vertical="center"/>
    </xf>
    <xf numFmtId="164" fontId="7" fillId="12" borderId="1" xfId="2" applyNumberFormat="1" applyFont="1" applyFill="1" applyBorder="1" applyAlignment="1">
      <alignment horizontal="center" vertical="center"/>
    </xf>
    <xf numFmtId="3" fontId="7" fillId="0" borderId="1" xfId="2" applyNumberFormat="1" applyFont="1" applyFill="1" applyBorder="1" applyAlignment="1">
      <alignment vertical="center" wrapText="1"/>
    </xf>
    <xf numFmtId="41" fontId="7" fillId="12" borderId="1" xfId="2" applyNumberFormat="1" applyFont="1" applyFill="1" applyBorder="1" applyAlignment="1">
      <alignment horizontal="center" vertical="center"/>
    </xf>
    <xf numFmtId="41" fontId="7" fillId="0" borderId="1" xfId="2" applyNumberFormat="1" applyFont="1" applyFill="1" applyBorder="1" applyAlignment="1">
      <alignment horizontal="center" vertical="center"/>
    </xf>
    <xf numFmtId="41" fontId="7" fillId="12" borderId="1" xfId="2" applyNumberFormat="1" applyFont="1" applyFill="1" applyBorder="1" applyAlignment="1">
      <alignment horizontal="right" vertical="center"/>
    </xf>
    <xf numFmtId="0" fontId="8" fillId="0" borderId="1" xfId="1" applyFont="1" applyBorder="1" applyAlignment="1">
      <alignment horizontal="justify" vertical="center"/>
    </xf>
    <xf numFmtId="0" fontId="2" fillId="0" borderId="1" xfId="1" applyFont="1" applyBorder="1" applyAlignment="1">
      <alignment vertical="center" wrapText="1"/>
    </xf>
    <xf numFmtId="0" fontId="3" fillId="9" borderId="1" xfId="1" applyFont="1" applyFill="1" applyBorder="1" applyAlignment="1">
      <alignment vertical="center"/>
    </xf>
    <xf numFmtId="0" fontId="3" fillId="9" borderId="1" xfId="1" applyFont="1" applyFill="1" applyBorder="1" applyAlignment="1">
      <alignment vertical="center" wrapText="1"/>
    </xf>
    <xf numFmtId="164" fontId="5" fillId="10" borderId="1" xfId="2" applyNumberFormat="1" applyFont="1" applyFill="1" applyBorder="1" applyAlignment="1">
      <alignment vertical="center"/>
    </xf>
    <xf numFmtId="3" fontId="5" fillId="10" borderId="1" xfId="2" applyNumberFormat="1" applyFont="1" applyFill="1" applyBorder="1" applyAlignment="1">
      <alignment horizontal="center" vertical="center"/>
    </xf>
    <xf numFmtId="164" fontId="5" fillId="10" borderId="1" xfId="2" applyNumberFormat="1" applyFont="1" applyFill="1" applyBorder="1" applyAlignment="1">
      <alignment horizontal="center" vertical="center"/>
    </xf>
    <xf numFmtId="3" fontId="1" fillId="0" borderId="0" xfId="1" applyNumberFormat="1"/>
    <xf numFmtId="165" fontId="5" fillId="14" borderId="1" xfId="4" applyNumberFormat="1" applyFont="1" applyFill="1" applyBorder="1" applyAlignment="1">
      <alignment horizontal="right" vertical="center" wrapText="1"/>
    </xf>
    <xf numFmtId="165" fontId="5" fillId="14" borderId="1" xfId="4" applyNumberFormat="1" applyFont="1" applyFill="1" applyBorder="1" applyAlignment="1">
      <alignment horizontal="center" vertical="center" wrapText="1"/>
    </xf>
    <xf numFmtId="165" fontId="5" fillId="14" borderId="1" xfId="4" applyNumberFormat="1" applyFont="1" applyFill="1" applyBorder="1" applyAlignment="1">
      <alignment vertical="center" wrapText="1"/>
    </xf>
    <xf numFmtId="3" fontId="5" fillId="14" borderId="1" xfId="2" applyNumberFormat="1" applyFont="1" applyFill="1" applyBorder="1" applyAlignment="1">
      <alignment vertical="center" wrapText="1"/>
    </xf>
    <xf numFmtId="9" fontId="6" fillId="14" borderId="1" xfId="3" applyFont="1" applyFill="1" applyBorder="1" applyAlignment="1">
      <alignment horizontal="center" vertical="center" wrapText="1"/>
    </xf>
    <xf numFmtId="0" fontId="7" fillId="0" borderId="0" xfId="1" applyFont="1" applyFill="1"/>
    <xf numFmtId="0" fontId="3" fillId="15" borderId="1" xfId="1" applyFont="1" applyFill="1" applyBorder="1" applyAlignment="1">
      <alignment vertical="center"/>
    </xf>
    <xf numFmtId="0" fontId="3" fillId="15" borderId="1" xfId="1" applyFont="1" applyFill="1" applyBorder="1" applyAlignment="1">
      <alignment vertical="center" wrapText="1"/>
    </xf>
    <xf numFmtId="3" fontId="7" fillId="16" borderId="1" xfId="2" applyNumberFormat="1" applyFont="1" applyFill="1" applyBorder="1" applyAlignment="1">
      <alignment vertical="center"/>
    </xf>
    <xf numFmtId="3" fontId="7" fillId="16" borderId="1" xfId="2" applyNumberFormat="1" applyFont="1" applyFill="1" applyBorder="1" applyAlignment="1">
      <alignment horizontal="center" vertical="center"/>
    </xf>
    <xf numFmtId="0" fontId="7" fillId="0" borderId="0" xfId="1" applyFont="1"/>
    <xf numFmtId="0" fontId="7" fillId="0" borderId="1" xfId="1" applyFont="1" applyBorder="1" applyAlignment="1">
      <alignment horizontal="right" vertical="center"/>
    </xf>
    <xf numFmtId="3" fontId="7" fillId="0" borderId="1" xfId="2" applyNumberFormat="1" applyFont="1" applyFill="1" applyBorder="1" applyAlignment="1">
      <alignment horizontal="center" vertical="center"/>
    </xf>
    <xf numFmtId="41" fontId="7" fillId="16" borderId="1" xfId="2" applyNumberFormat="1" applyFont="1" applyFill="1" applyBorder="1" applyAlignment="1">
      <alignment horizontal="right" vertical="center"/>
    </xf>
    <xf numFmtId="166" fontId="7" fillId="16" borderId="1" xfId="2" applyNumberFormat="1" applyFont="1" applyFill="1" applyBorder="1" applyAlignment="1">
      <alignment horizontal="center" vertical="center"/>
    </xf>
    <xf numFmtId="164" fontId="1" fillId="0" borderId="1" xfId="1" applyNumberFormat="1" applyBorder="1"/>
    <xf numFmtId="164" fontId="7" fillId="0" borderId="1" xfId="2" applyNumberFormat="1" applyFont="1" applyFill="1" applyBorder="1" applyAlignment="1">
      <alignment horizontal="right" vertical="center"/>
    </xf>
    <xf numFmtId="0" fontId="3" fillId="13" borderId="1" xfId="1" applyFont="1" applyFill="1" applyBorder="1" applyAlignment="1">
      <alignment vertical="center"/>
    </xf>
    <xf numFmtId="0" fontId="3" fillId="13" borderId="1" xfId="1" applyFont="1" applyFill="1" applyBorder="1" applyAlignment="1">
      <alignment vertical="center" wrapText="1"/>
    </xf>
    <xf numFmtId="3" fontId="5" fillId="14" borderId="1" xfId="2" applyNumberFormat="1" applyFont="1" applyFill="1" applyBorder="1" applyAlignment="1">
      <alignment vertical="center"/>
    </xf>
    <xf numFmtId="3" fontId="5" fillId="14" borderId="1" xfId="2" applyNumberFormat="1" applyFont="1" applyFill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3" fillId="0" borderId="1" xfId="1" applyFont="1" applyBorder="1" applyAlignment="1">
      <alignment vertical="center" wrapText="1"/>
    </xf>
    <xf numFmtId="3" fontId="5" fillId="0" borderId="1" xfId="2" applyNumberFormat="1" applyFont="1" applyFill="1" applyBorder="1" applyAlignment="1">
      <alignment vertical="center"/>
    </xf>
    <xf numFmtId="0" fontId="1" fillId="0" borderId="1" xfId="1" applyFill="1" applyBorder="1"/>
    <xf numFmtId="3" fontId="5" fillId="0" borderId="1" xfId="2" applyNumberFormat="1" applyFont="1" applyFill="1" applyBorder="1" applyAlignment="1">
      <alignment horizontal="center" vertical="center"/>
    </xf>
    <xf numFmtId="0" fontId="3" fillId="17" borderId="1" xfId="1" applyFont="1" applyFill="1" applyBorder="1" applyAlignment="1">
      <alignment vertical="center"/>
    </xf>
    <xf numFmtId="0" fontId="2" fillId="17" borderId="1" xfId="1" applyFont="1" applyFill="1" applyBorder="1" applyAlignment="1">
      <alignment vertical="center"/>
    </xf>
    <xf numFmtId="3" fontId="5" fillId="18" borderId="1" xfId="2" applyNumberFormat="1" applyFont="1" applyFill="1" applyBorder="1" applyAlignment="1">
      <alignment vertical="center"/>
    </xf>
    <xf numFmtId="0" fontId="10" fillId="18" borderId="1" xfId="1" applyFont="1" applyFill="1" applyBorder="1"/>
    <xf numFmtId="3" fontId="5" fillId="18" borderId="1" xfId="2" applyNumberFormat="1" applyFont="1" applyFill="1" applyBorder="1" applyAlignment="1">
      <alignment horizontal="center" vertical="center"/>
    </xf>
    <xf numFmtId="0" fontId="4" fillId="0" borderId="0" xfId="2"/>
    <xf numFmtId="0" fontId="4" fillId="0" borderId="0" xfId="2" applyAlignment="1">
      <alignment wrapText="1"/>
    </xf>
    <xf numFmtId="0" fontId="2" fillId="19" borderId="2" xfId="1" applyFont="1" applyFill="1" applyBorder="1" applyAlignment="1">
      <alignment horizontal="center" vertical="center" wrapText="1"/>
    </xf>
    <xf numFmtId="0" fontId="2" fillId="19" borderId="3" xfId="1" applyFont="1" applyFill="1" applyBorder="1" applyAlignment="1">
      <alignment horizontal="center" vertical="center" wrapText="1"/>
    </xf>
    <xf numFmtId="0" fontId="2" fillId="19" borderId="4" xfId="1" applyFont="1" applyFill="1" applyBorder="1" applyAlignment="1">
      <alignment horizontal="center" vertical="center" wrapText="1"/>
    </xf>
    <xf numFmtId="0" fontId="2" fillId="19" borderId="5" xfId="1" applyFont="1" applyFill="1" applyBorder="1" applyAlignment="1">
      <alignment horizontal="center" vertical="center" wrapText="1"/>
    </xf>
    <xf numFmtId="0" fontId="2" fillId="19" borderId="6" xfId="1" applyFont="1" applyFill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6" xfId="1" applyFont="1" applyBorder="1" applyAlignment="1">
      <alignment vertical="center" wrapText="1"/>
    </xf>
    <xf numFmtId="0" fontId="2" fillId="0" borderId="7" xfId="1" applyFont="1" applyBorder="1" applyAlignment="1">
      <alignment vertical="center" wrapText="1"/>
    </xf>
    <xf numFmtId="0" fontId="2" fillId="0" borderId="3" xfId="1" applyFont="1" applyBorder="1" applyAlignment="1">
      <alignment vertical="center" wrapText="1"/>
    </xf>
    <xf numFmtId="0" fontId="11" fillId="0" borderId="8" xfId="1" applyFont="1" applyBorder="1" applyAlignment="1">
      <alignment vertical="center"/>
    </xf>
    <xf numFmtId="0" fontId="2" fillId="19" borderId="9" xfId="1" applyFont="1" applyFill="1" applyBorder="1" applyAlignment="1">
      <alignment horizontal="center" vertical="center" wrapText="1"/>
    </xf>
    <xf numFmtId="0" fontId="2" fillId="19" borderId="10" xfId="1" applyFont="1" applyFill="1" applyBorder="1" applyAlignment="1">
      <alignment horizontal="center" vertical="center" wrapText="1"/>
    </xf>
    <xf numFmtId="0" fontId="2" fillId="19" borderId="11" xfId="1" applyFont="1" applyFill="1" applyBorder="1" applyAlignment="1">
      <alignment horizontal="center" vertical="center" wrapText="1"/>
    </xf>
    <xf numFmtId="0" fontId="2" fillId="19" borderId="12" xfId="1" applyFont="1" applyFill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12" xfId="1" applyFont="1" applyBorder="1" applyAlignment="1">
      <alignment vertical="center" wrapText="1"/>
    </xf>
    <xf numFmtId="0" fontId="2" fillId="0" borderId="13" xfId="1" applyFont="1" applyBorder="1" applyAlignment="1">
      <alignment vertical="center" wrapText="1"/>
    </xf>
    <xf numFmtId="0" fontId="2" fillId="0" borderId="10" xfId="1" applyFont="1" applyBorder="1" applyAlignment="1">
      <alignment vertical="center" wrapText="1"/>
    </xf>
    <xf numFmtId="0" fontId="2" fillId="20" borderId="9" xfId="1" applyFont="1" applyFill="1" applyBorder="1" applyAlignment="1">
      <alignment horizontal="center" vertical="center" wrapText="1"/>
    </xf>
    <xf numFmtId="0" fontId="2" fillId="20" borderId="10" xfId="1" applyFont="1" applyFill="1" applyBorder="1" applyAlignment="1">
      <alignment horizontal="center" vertical="center" wrapText="1"/>
    </xf>
    <xf numFmtId="0" fontId="2" fillId="20" borderId="11" xfId="1" applyFont="1" applyFill="1" applyBorder="1" applyAlignment="1">
      <alignment horizontal="center" vertical="center" wrapText="1"/>
    </xf>
    <xf numFmtId="0" fontId="2" fillId="20" borderId="12" xfId="1" applyFont="1" applyFill="1" applyBorder="1" applyAlignment="1">
      <alignment horizontal="center" vertical="center" wrapText="1"/>
    </xf>
    <xf numFmtId="0" fontId="2" fillId="7" borderId="11" xfId="1" applyFont="1" applyFill="1" applyBorder="1" applyAlignment="1">
      <alignment horizontal="center" vertical="center" wrapText="1"/>
    </xf>
    <xf numFmtId="0" fontId="2" fillId="19" borderId="16" xfId="1" applyFont="1" applyFill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7" borderId="12" xfId="1" applyFont="1" applyFill="1" applyBorder="1" applyAlignment="1">
      <alignment horizontal="center" vertical="center" wrapText="1"/>
    </xf>
    <xf numFmtId="0" fontId="2" fillId="7" borderId="16" xfId="1" applyFont="1" applyFill="1" applyBorder="1" applyAlignment="1">
      <alignment horizontal="center" vertical="center" wrapText="1"/>
    </xf>
    <xf numFmtId="0" fontId="2" fillId="7" borderId="17" xfId="1" applyFont="1" applyFill="1" applyBorder="1" applyAlignment="1">
      <alignment horizontal="center" vertical="center" wrapText="1"/>
    </xf>
    <xf numFmtId="0" fontId="2" fillId="7" borderId="0" xfId="1" applyFont="1" applyFill="1" applyAlignment="1">
      <alignment horizontal="center" vertical="center" wrapText="1"/>
    </xf>
    <xf numFmtId="0" fontId="2" fillId="7" borderId="18" xfId="1" applyFont="1" applyFill="1" applyBorder="1" applyAlignment="1">
      <alignment horizontal="center" vertical="center" wrapText="1"/>
    </xf>
    <xf numFmtId="0" fontId="2" fillId="19" borderId="18" xfId="1" applyFont="1" applyFill="1" applyBorder="1" applyAlignment="1">
      <alignment horizontal="center" vertical="center" wrapText="1"/>
    </xf>
    <xf numFmtId="0" fontId="2" fillId="19" borderId="8" xfId="1" applyFont="1" applyFill="1" applyBorder="1" applyAlignment="1">
      <alignment horizontal="center" vertical="center" wrapText="1"/>
    </xf>
    <xf numFmtId="0" fontId="2" fillId="7" borderId="8" xfId="1" applyFont="1" applyFill="1" applyBorder="1" applyAlignment="1">
      <alignment horizontal="center" vertical="center" wrapText="1"/>
    </xf>
    <xf numFmtId="0" fontId="2" fillId="0" borderId="8" xfId="1" applyFont="1" applyBorder="1" applyAlignment="1">
      <alignment vertical="center" wrapText="1"/>
    </xf>
    <xf numFmtId="0" fontId="2" fillId="0" borderId="0" xfId="1" applyFont="1" applyAlignment="1">
      <alignment vertical="center" wrapText="1"/>
    </xf>
    <xf numFmtId="0" fontId="2" fillId="20" borderId="19" xfId="1" applyFont="1" applyFill="1" applyBorder="1" applyAlignment="1">
      <alignment horizontal="center" vertical="center" wrapText="1"/>
    </xf>
    <xf numFmtId="0" fontId="2" fillId="20" borderId="20" xfId="1" applyFont="1" applyFill="1" applyBorder="1" applyAlignment="1">
      <alignment horizontal="center" vertical="center" wrapText="1"/>
    </xf>
    <xf numFmtId="0" fontId="2" fillId="20" borderId="21" xfId="1" applyFont="1" applyFill="1" applyBorder="1" applyAlignment="1">
      <alignment horizontal="center" vertical="center" wrapText="1"/>
    </xf>
    <xf numFmtId="0" fontId="2" fillId="20" borderId="22" xfId="1" applyFont="1" applyFill="1" applyBorder="1" applyAlignment="1">
      <alignment horizontal="center" vertical="center" wrapText="1"/>
    </xf>
    <xf numFmtId="0" fontId="2" fillId="19" borderId="19" xfId="1" applyFont="1" applyFill="1" applyBorder="1" applyAlignment="1">
      <alignment horizontal="center" vertical="center" wrapText="1"/>
    </xf>
    <xf numFmtId="0" fontId="2" fillId="19" borderId="20" xfId="1" applyFont="1" applyFill="1" applyBorder="1" applyAlignment="1">
      <alignment horizontal="center" vertical="center" wrapText="1"/>
    </xf>
    <xf numFmtId="0" fontId="2" fillId="19" borderId="21" xfId="1" applyFont="1" applyFill="1" applyBorder="1" applyAlignment="1">
      <alignment horizontal="center" vertical="center" wrapText="1"/>
    </xf>
    <xf numFmtId="0" fontId="2" fillId="19" borderId="22" xfId="1" applyFont="1" applyFill="1" applyBorder="1" applyAlignment="1">
      <alignment horizontal="center" vertical="center" wrapText="1"/>
    </xf>
    <xf numFmtId="0" fontId="2" fillId="0" borderId="21" xfId="1" applyFont="1" applyBorder="1" applyAlignment="1">
      <alignment horizontal="center" vertical="center" wrapText="1"/>
    </xf>
    <xf numFmtId="0" fontId="2" fillId="0" borderId="22" xfId="1" applyFont="1" applyBorder="1" applyAlignment="1">
      <alignment vertical="center" wrapText="1"/>
    </xf>
    <xf numFmtId="0" fontId="2" fillId="0" borderId="20" xfId="1" applyFont="1" applyBorder="1" applyAlignment="1">
      <alignment vertical="center" wrapText="1"/>
    </xf>
    <xf numFmtId="0" fontId="2" fillId="7" borderId="2" xfId="1" applyFont="1" applyFill="1" applyBorder="1" applyAlignment="1">
      <alignment horizontal="center" vertical="center" wrapText="1"/>
    </xf>
    <xf numFmtId="0" fontId="2" fillId="7" borderId="3" xfId="1" applyFont="1" applyFill="1" applyBorder="1" applyAlignment="1">
      <alignment horizontal="center" vertical="center" wrapText="1"/>
    </xf>
    <xf numFmtId="0" fontId="2" fillId="7" borderId="4" xfId="1" applyFont="1" applyFill="1" applyBorder="1" applyAlignment="1">
      <alignment horizontal="center" vertical="center" wrapText="1"/>
    </xf>
    <xf numFmtId="0" fontId="2" fillId="7" borderId="23" xfId="1" applyFont="1" applyFill="1" applyBorder="1" applyAlignment="1">
      <alignment horizontal="center" vertical="center" wrapText="1"/>
    </xf>
    <xf numFmtId="0" fontId="11" fillId="7" borderId="3" xfId="1" applyFont="1" applyFill="1" applyBorder="1" applyAlignment="1">
      <alignment vertical="center"/>
    </xf>
    <xf numFmtId="0" fontId="2" fillId="0" borderId="12" xfId="1" applyFont="1" applyBorder="1" applyAlignment="1">
      <alignment horizontal="center" vertical="center" wrapText="1"/>
    </xf>
    <xf numFmtId="0" fontId="2" fillId="20" borderId="17" xfId="1" applyFont="1" applyFill="1" applyBorder="1" applyAlignment="1">
      <alignment horizontal="center" vertical="center" wrapText="1"/>
    </xf>
    <xf numFmtId="0" fontId="2" fillId="20" borderId="0" xfId="1" applyFont="1" applyFill="1" applyAlignment="1">
      <alignment horizontal="center" vertical="center" wrapText="1"/>
    </xf>
    <xf numFmtId="0" fontId="2" fillId="20" borderId="18" xfId="1" applyFont="1" applyFill="1" applyBorder="1" applyAlignment="1">
      <alignment horizontal="center" vertical="center" wrapText="1"/>
    </xf>
    <xf numFmtId="0" fontId="2" fillId="20" borderId="8" xfId="1" applyFont="1" applyFill="1" applyBorder="1" applyAlignment="1">
      <alignment horizontal="center" vertical="center" wrapText="1"/>
    </xf>
    <xf numFmtId="0" fontId="2" fillId="21" borderId="19" xfId="1" applyFont="1" applyFill="1" applyBorder="1" applyAlignment="1">
      <alignment horizontal="center" vertical="center" wrapText="1"/>
    </xf>
    <xf numFmtId="0" fontId="2" fillId="21" borderId="20" xfId="1" applyFont="1" applyFill="1" applyBorder="1" applyAlignment="1">
      <alignment horizontal="center" vertical="center" wrapText="1"/>
    </xf>
    <xf numFmtId="0" fontId="2" fillId="21" borderId="21" xfId="1" applyFont="1" applyFill="1" applyBorder="1" applyAlignment="1">
      <alignment horizontal="center" vertical="center" wrapText="1"/>
    </xf>
    <xf numFmtId="0" fontId="2" fillId="21" borderId="22" xfId="1" applyFont="1" applyFill="1" applyBorder="1" applyAlignment="1">
      <alignment horizontal="center" vertical="center" wrapText="1"/>
    </xf>
    <xf numFmtId="0" fontId="12" fillId="13" borderId="7" xfId="1" applyFont="1" applyFill="1" applyBorder="1" applyAlignment="1">
      <alignment horizontal="center" vertical="center" wrapText="1"/>
    </xf>
    <xf numFmtId="0" fontId="12" fillId="13" borderId="20" xfId="1" applyFont="1" applyFill="1" applyBorder="1" applyAlignment="1">
      <alignment horizontal="center" vertical="center" wrapText="1"/>
    </xf>
    <xf numFmtId="0" fontId="12" fillId="13" borderId="22" xfId="1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22" borderId="6" xfId="1" applyFont="1" applyFill="1" applyBorder="1" applyAlignment="1">
      <alignment horizontal="center" vertical="center" wrapText="1"/>
    </xf>
    <xf numFmtId="0" fontId="2" fillId="22" borderId="4" xfId="1" applyFont="1" applyFill="1" applyBorder="1" applyAlignment="1">
      <alignment horizontal="center" vertical="center" wrapText="1"/>
    </xf>
    <xf numFmtId="0" fontId="2" fillId="22" borderId="11" xfId="1" applyFont="1" applyFill="1" applyBorder="1" applyAlignment="1">
      <alignment horizontal="center" vertical="center" wrapText="1"/>
    </xf>
    <xf numFmtId="0" fontId="2" fillId="22" borderId="12" xfId="1" applyFont="1" applyFill="1" applyBorder="1" applyAlignment="1">
      <alignment horizontal="center" vertical="center" wrapText="1"/>
    </xf>
    <xf numFmtId="0" fontId="2" fillId="23" borderId="17" xfId="1" applyFont="1" applyFill="1" applyBorder="1" applyAlignment="1">
      <alignment horizontal="center" vertical="center" wrapText="1"/>
    </xf>
    <xf numFmtId="0" fontId="2" fillId="23" borderId="0" xfId="1" applyFont="1" applyFill="1" applyAlignment="1">
      <alignment horizontal="center" vertical="center" wrapText="1"/>
    </xf>
    <xf numFmtId="0" fontId="2" fillId="23" borderId="18" xfId="1" applyFont="1" applyFill="1" applyBorder="1" applyAlignment="1">
      <alignment horizontal="center" vertical="center" wrapText="1"/>
    </xf>
    <xf numFmtId="0" fontId="2" fillId="23" borderId="12" xfId="1" applyFont="1" applyFill="1" applyBorder="1" applyAlignment="1">
      <alignment horizontal="center" vertical="center" wrapText="1"/>
    </xf>
    <xf numFmtId="0" fontId="2" fillId="23" borderId="11" xfId="1" applyFont="1" applyFill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22" borderId="10" xfId="1" applyFont="1" applyFill="1" applyBorder="1" applyAlignment="1">
      <alignment horizontal="center" vertical="center" wrapText="1"/>
    </xf>
    <xf numFmtId="0" fontId="2" fillId="0" borderId="16" xfId="1" applyFont="1" applyBorder="1" applyAlignment="1">
      <alignment horizontal="center" vertical="center" wrapText="1"/>
    </xf>
    <xf numFmtId="0" fontId="2" fillId="23" borderId="9" xfId="1" applyFont="1" applyFill="1" applyBorder="1" applyAlignment="1">
      <alignment horizontal="center" vertical="center" wrapText="1"/>
    </xf>
    <xf numFmtId="0" fontId="2" fillId="23" borderId="10" xfId="1" applyFont="1" applyFill="1" applyBorder="1" applyAlignment="1">
      <alignment horizontal="center" vertical="center" wrapText="1"/>
    </xf>
    <xf numFmtId="0" fontId="3" fillId="11" borderId="12" xfId="1" applyFont="1" applyFill="1" applyBorder="1" applyAlignment="1">
      <alignment vertical="center" wrapText="1"/>
    </xf>
    <xf numFmtId="0" fontId="3" fillId="11" borderId="6" xfId="1" applyFont="1" applyFill="1" applyBorder="1" applyAlignment="1">
      <alignment vertical="center" wrapText="1"/>
    </xf>
    <xf numFmtId="0" fontId="2" fillId="22" borderId="9" xfId="1" applyFont="1" applyFill="1" applyBorder="1" applyAlignment="1">
      <alignment horizontal="center" vertical="center" wrapText="1"/>
    </xf>
    <xf numFmtId="0" fontId="2" fillId="22" borderId="16" xfId="1" applyFont="1" applyFill="1" applyBorder="1" applyAlignment="1">
      <alignment horizontal="center" vertical="center" wrapText="1"/>
    </xf>
    <xf numFmtId="0" fontId="2" fillId="23" borderId="8" xfId="1" applyFont="1" applyFill="1" applyBorder="1" applyAlignment="1">
      <alignment horizontal="center" vertical="center" wrapText="1"/>
    </xf>
    <xf numFmtId="0" fontId="2" fillId="24" borderId="19" xfId="1" applyFont="1" applyFill="1" applyBorder="1" applyAlignment="1">
      <alignment horizontal="center" vertical="center" wrapText="1"/>
    </xf>
    <xf numFmtId="0" fontId="2" fillId="24" borderId="20" xfId="1" applyFont="1" applyFill="1" applyBorder="1" applyAlignment="1">
      <alignment horizontal="center" vertical="center" wrapText="1"/>
    </xf>
    <xf numFmtId="0" fontId="2" fillId="24" borderId="21" xfId="1" applyFont="1" applyFill="1" applyBorder="1" applyAlignment="1">
      <alignment horizontal="center" vertical="center" wrapText="1"/>
    </xf>
    <xf numFmtId="0" fontId="2" fillId="24" borderId="22" xfId="1" applyFont="1" applyFill="1" applyBorder="1" applyAlignment="1">
      <alignment horizontal="center" vertical="center" wrapText="1"/>
    </xf>
    <xf numFmtId="0" fontId="12" fillId="9" borderId="7" xfId="1" applyFont="1" applyFill="1" applyBorder="1" applyAlignment="1">
      <alignment horizontal="center" vertical="center" wrapText="1"/>
    </xf>
    <xf numFmtId="0" fontId="12" fillId="9" borderId="20" xfId="1" applyFont="1" applyFill="1" applyBorder="1" applyAlignment="1">
      <alignment horizontal="center" vertical="center" wrapText="1"/>
    </xf>
    <xf numFmtId="0" fontId="12" fillId="9" borderId="22" xfId="1" applyFont="1" applyFill="1" applyBorder="1" applyAlignment="1">
      <alignment horizontal="center" vertical="center" wrapText="1"/>
    </xf>
    <xf numFmtId="0" fontId="2" fillId="25" borderId="6" xfId="1" applyFont="1" applyFill="1" applyBorder="1" applyAlignment="1">
      <alignment horizontal="center" vertical="center" wrapText="1"/>
    </xf>
    <xf numFmtId="0" fontId="2" fillId="25" borderId="4" xfId="1" applyFont="1" applyFill="1" applyBorder="1" applyAlignment="1">
      <alignment horizontal="center" vertical="center" wrapText="1"/>
    </xf>
    <xf numFmtId="0" fontId="2" fillId="0" borderId="17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18" xfId="1" applyFont="1" applyBorder="1" applyAlignment="1">
      <alignment horizontal="center" vertical="center" wrapText="1"/>
    </xf>
    <xf numFmtId="0" fontId="2" fillId="25" borderId="12" xfId="1" applyFont="1" applyFill="1" applyBorder="1" applyAlignment="1">
      <alignment horizontal="center" vertical="center" wrapText="1"/>
    </xf>
    <xf numFmtId="0" fontId="2" fillId="25" borderId="11" xfId="1" applyFont="1" applyFill="1" applyBorder="1" applyAlignment="1">
      <alignment horizontal="center" vertical="center" wrapText="1"/>
    </xf>
    <xf numFmtId="0" fontId="2" fillId="26" borderId="2" xfId="1" applyFont="1" applyFill="1" applyBorder="1" applyAlignment="1">
      <alignment horizontal="center" vertical="center" wrapText="1"/>
    </xf>
    <xf numFmtId="0" fontId="2" fillId="26" borderId="3" xfId="1" applyFont="1" applyFill="1" applyBorder="1" applyAlignment="1">
      <alignment horizontal="center" vertical="center" wrapText="1"/>
    </xf>
    <xf numFmtId="0" fontId="2" fillId="26" borderId="4" xfId="1" applyFont="1" applyFill="1" applyBorder="1" applyAlignment="1">
      <alignment horizontal="center" vertical="center" wrapText="1"/>
    </xf>
    <xf numFmtId="0" fontId="2" fillId="26" borderId="11" xfId="1" applyFont="1" applyFill="1" applyBorder="1" applyAlignment="1">
      <alignment horizontal="center" vertical="center" wrapText="1"/>
    </xf>
    <xf numFmtId="0" fontId="2" fillId="26" borderId="12" xfId="1" applyFont="1" applyFill="1" applyBorder="1" applyAlignment="1">
      <alignment horizontal="center" vertical="center" wrapText="1"/>
    </xf>
    <xf numFmtId="0" fontId="2" fillId="26" borderId="18" xfId="1" applyFont="1" applyFill="1" applyBorder="1" applyAlignment="1">
      <alignment horizontal="center" vertical="center" wrapText="1"/>
    </xf>
    <xf numFmtId="0" fontId="2" fillId="28" borderId="12" xfId="1" applyFont="1" applyFill="1" applyBorder="1" applyAlignment="1">
      <alignment horizontal="center" vertical="center" wrapText="1"/>
    </xf>
    <xf numFmtId="0" fontId="2" fillId="28" borderId="11" xfId="1" applyFont="1" applyFill="1" applyBorder="1" applyAlignment="1">
      <alignment horizontal="center" vertical="center" wrapText="1"/>
    </xf>
    <xf numFmtId="0" fontId="2" fillId="28" borderId="21" xfId="1" applyFont="1" applyFill="1" applyBorder="1" applyAlignment="1">
      <alignment horizontal="center" vertical="center" wrapText="1"/>
    </xf>
    <xf numFmtId="0" fontId="2" fillId="0" borderId="31" xfId="1" applyFont="1" applyBorder="1" applyAlignment="1">
      <alignment vertical="center" wrapText="1"/>
    </xf>
    <xf numFmtId="0" fontId="2" fillId="28" borderId="4" xfId="1" applyFont="1" applyFill="1" applyBorder="1" applyAlignment="1">
      <alignment horizontal="center" vertical="center" wrapText="1"/>
    </xf>
    <xf numFmtId="0" fontId="3" fillId="27" borderId="6" xfId="1" applyFont="1" applyFill="1" applyBorder="1" applyAlignment="1">
      <alignment vertical="center" wrapText="1"/>
    </xf>
    <xf numFmtId="0" fontId="2" fillId="28" borderId="9" xfId="1" applyFont="1" applyFill="1" applyBorder="1" applyAlignment="1">
      <alignment horizontal="center" vertical="center" wrapText="1"/>
    </xf>
    <xf numFmtId="0" fontId="2" fillId="28" borderId="10" xfId="1" applyFont="1" applyFill="1" applyBorder="1" applyAlignment="1">
      <alignment horizontal="center" vertical="center" wrapText="1"/>
    </xf>
    <xf numFmtId="0" fontId="2" fillId="28" borderId="17" xfId="1" applyFont="1" applyFill="1" applyBorder="1" applyAlignment="1">
      <alignment horizontal="center" vertical="center" wrapText="1"/>
    </xf>
    <xf numFmtId="0" fontId="2" fillId="28" borderId="0" xfId="1" applyFont="1" applyFill="1" applyAlignment="1">
      <alignment horizontal="center" vertical="center" wrapText="1"/>
    </xf>
    <xf numFmtId="0" fontId="2" fillId="28" borderId="18" xfId="1" applyFont="1" applyFill="1" applyBorder="1" applyAlignment="1">
      <alignment horizontal="center" vertical="center" wrapText="1"/>
    </xf>
    <xf numFmtId="0" fontId="2" fillId="26" borderId="19" xfId="1" applyFont="1" applyFill="1" applyBorder="1" applyAlignment="1">
      <alignment horizontal="center" vertical="center" wrapText="1"/>
    </xf>
    <xf numFmtId="0" fontId="2" fillId="26" borderId="20" xfId="1" applyFont="1" applyFill="1" applyBorder="1" applyAlignment="1">
      <alignment horizontal="center" vertical="center" wrapText="1"/>
    </xf>
    <xf numFmtId="0" fontId="2" fillId="26" borderId="21" xfId="1" applyFont="1" applyFill="1" applyBorder="1" applyAlignment="1">
      <alignment horizontal="center" vertical="center" wrapText="1"/>
    </xf>
    <xf numFmtId="0" fontId="2" fillId="26" borderId="8" xfId="1" applyFont="1" applyFill="1" applyBorder="1" applyAlignment="1">
      <alignment horizontal="center" vertical="center" wrapText="1"/>
    </xf>
    <xf numFmtId="0" fontId="2" fillId="29" borderId="19" xfId="1" applyFont="1" applyFill="1" applyBorder="1" applyAlignment="1">
      <alignment horizontal="center" vertical="center" wrapText="1"/>
    </xf>
    <xf numFmtId="0" fontId="2" fillId="29" borderId="20" xfId="1" applyFont="1" applyFill="1" applyBorder="1" applyAlignment="1">
      <alignment horizontal="center" vertical="center" wrapText="1"/>
    </xf>
    <xf numFmtId="0" fontId="2" fillId="29" borderId="21" xfId="1" applyFont="1" applyFill="1" applyBorder="1" applyAlignment="1">
      <alignment horizontal="center" vertical="center" wrapText="1"/>
    </xf>
    <xf numFmtId="0" fontId="2" fillId="29" borderId="22" xfId="1" applyFont="1" applyFill="1" applyBorder="1" applyAlignment="1">
      <alignment horizontal="center" vertical="center" wrapText="1"/>
    </xf>
    <xf numFmtId="0" fontId="12" fillId="31" borderId="7" xfId="1" applyFont="1" applyFill="1" applyBorder="1" applyAlignment="1">
      <alignment horizontal="center" vertical="center" wrapText="1"/>
    </xf>
    <xf numFmtId="0" fontId="12" fillId="31" borderId="20" xfId="1" applyFont="1" applyFill="1" applyBorder="1" applyAlignment="1">
      <alignment horizontal="center" vertical="center" wrapText="1"/>
    </xf>
    <xf numFmtId="0" fontId="12" fillId="31" borderId="22" xfId="1" applyFont="1" applyFill="1" applyBorder="1" applyAlignment="1">
      <alignment horizontal="center" vertical="center" wrapText="1"/>
    </xf>
    <xf numFmtId="0" fontId="4" fillId="0" borderId="0" xfId="2" applyFont="1"/>
    <xf numFmtId="0" fontId="8" fillId="7" borderId="0" xfId="1" applyFont="1" applyFill="1" applyAlignment="1">
      <alignment horizontal="center" vertical="center" wrapText="1"/>
    </xf>
    <xf numFmtId="0" fontId="9" fillId="0" borderId="0" xfId="1" applyFont="1"/>
    <xf numFmtId="0" fontId="14" fillId="0" borderId="0" xfId="2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vertical="center" wrapText="1"/>
    </xf>
    <xf numFmtId="0" fontId="3" fillId="5" borderId="1" xfId="1" applyFont="1" applyFill="1" applyBorder="1" applyAlignment="1">
      <alignment vertical="center" wrapText="1"/>
    </xf>
    <xf numFmtId="0" fontId="3" fillId="9" borderId="1" xfId="1" applyFont="1" applyFill="1" applyBorder="1" applyAlignment="1">
      <alignment vertical="center" wrapText="1"/>
    </xf>
    <xf numFmtId="0" fontId="3" fillId="13" borderId="1" xfId="1" applyFont="1" applyFill="1" applyBorder="1" applyAlignment="1">
      <alignment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3" fillId="31" borderId="30" xfId="1" applyFont="1" applyFill="1" applyBorder="1" applyAlignment="1">
      <alignment horizontal="center" vertical="center" wrapText="1"/>
    </xf>
    <xf numFmtId="0" fontId="3" fillId="31" borderId="10" xfId="1" applyFont="1" applyFill="1" applyBorder="1" applyAlignment="1">
      <alignment horizontal="center" vertical="center" wrapText="1"/>
    </xf>
    <xf numFmtId="0" fontId="3" fillId="31" borderId="29" xfId="1" applyFont="1" applyFill="1" applyBorder="1" applyAlignment="1">
      <alignment horizontal="center" vertical="center" wrapText="1"/>
    </xf>
    <xf numFmtId="0" fontId="3" fillId="31" borderId="28" xfId="1" applyFont="1" applyFill="1" applyBorder="1" applyAlignment="1">
      <alignment horizontal="center" vertical="center" wrapText="1"/>
    </xf>
    <xf numFmtId="0" fontId="3" fillId="31" borderId="0" xfId="1" applyFont="1" applyFill="1" applyBorder="1" applyAlignment="1">
      <alignment horizontal="center" vertical="center" wrapText="1"/>
    </xf>
    <xf numFmtId="0" fontId="3" fillId="31" borderId="27" xfId="1" applyFont="1" applyFill="1" applyBorder="1" applyAlignment="1">
      <alignment horizontal="center" vertical="center" wrapText="1"/>
    </xf>
    <xf numFmtId="0" fontId="3" fillId="31" borderId="25" xfId="1" applyFont="1" applyFill="1" applyBorder="1" applyAlignment="1">
      <alignment horizontal="center" vertical="center" wrapText="1"/>
    </xf>
    <xf numFmtId="0" fontId="3" fillId="31" borderId="20" xfId="1" applyFont="1" applyFill="1" applyBorder="1" applyAlignment="1">
      <alignment horizontal="center" vertical="center" wrapText="1"/>
    </xf>
    <xf numFmtId="0" fontId="3" fillId="31" borderId="24" xfId="1" applyFont="1" applyFill="1" applyBorder="1" applyAlignment="1">
      <alignment horizontal="center" vertical="center" wrapText="1"/>
    </xf>
    <xf numFmtId="0" fontId="13" fillId="31" borderId="26" xfId="1" applyFont="1" applyFill="1" applyBorder="1" applyAlignment="1">
      <alignment horizontal="center" vertical="center" wrapText="1"/>
    </xf>
    <xf numFmtId="0" fontId="13" fillId="31" borderId="3" xfId="1" applyFont="1" applyFill="1" applyBorder="1" applyAlignment="1">
      <alignment horizontal="center" vertical="center" wrapText="1"/>
    </xf>
    <xf numFmtId="0" fontId="13" fillId="31" borderId="14" xfId="1" applyFont="1" applyFill="1" applyBorder="1" applyAlignment="1">
      <alignment horizontal="center" vertical="center" wrapText="1"/>
    </xf>
    <xf numFmtId="0" fontId="13" fillId="31" borderId="6" xfId="1" applyFont="1" applyFill="1" applyBorder="1" applyAlignment="1">
      <alignment horizontal="center" vertical="center" wrapText="1"/>
    </xf>
    <xf numFmtId="0" fontId="13" fillId="31" borderId="15" xfId="1" applyFont="1" applyFill="1" applyBorder="1" applyAlignment="1">
      <alignment horizontal="center" vertical="center" wrapText="1"/>
    </xf>
    <xf numFmtId="0" fontId="3" fillId="30" borderId="15" xfId="1" applyFont="1" applyFill="1" applyBorder="1" applyAlignment="1">
      <alignment vertical="center" wrapText="1"/>
    </xf>
    <xf numFmtId="0" fontId="3" fillId="30" borderId="3" xfId="1" applyFont="1" applyFill="1" applyBorder="1" applyAlignment="1">
      <alignment vertical="center" wrapText="1"/>
    </xf>
    <xf numFmtId="0" fontId="3" fillId="30" borderId="14" xfId="1" applyFont="1" applyFill="1" applyBorder="1" applyAlignment="1">
      <alignment vertical="center" wrapText="1"/>
    </xf>
    <xf numFmtId="0" fontId="3" fillId="27" borderId="15" xfId="1" applyFont="1" applyFill="1" applyBorder="1" applyAlignment="1">
      <alignment vertical="center" wrapText="1"/>
    </xf>
    <xf numFmtId="0" fontId="3" fillId="27" borderId="3" xfId="1" applyFont="1" applyFill="1" applyBorder="1" applyAlignment="1">
      <alignment vertical="center" wrapText="1"/>
    </xf>
    <xf numFmtId="0" fontId="3" fillId="27" borderId="14" xfId="1" applyFont="1" applyFill="1" applyBorder="1" applyAlignment="1">
      <alignment vertical="center" wrapText="1"/>
    </xf>
    <xf numFmtId="0" fontId="3" fillId="9" borderId="30" xfId="1" applyFont="1" applyFill="1" applyBorder="1" applyAlignment="1">
      <alignment horizontal="center" vertical="center" wrapText="1"/>
    </xf>
    <xf numFmtId="0" fontId="3" fillId="9" borderId="10" xfId="1" applyFont="1" applyFill="1" applyBorder="1" applyAlignment="1">
      <alignment horizontal="center" vertical="center" wrapText="1"/>
    </xf>
    <xf numFmtId="0" fontId="3" fillId="9" borderId="29" xfId="1" applyFont="1" applyFill="1" applyBorder="1" applyAlignment="1">
      <alignment horizontal="center" vertical="center" wrapText="1"/>
    </xf>
    <xf numFmtId="0" fontId="3" fillId="9" borderId="28" xfId="1" applyFont="1" applyFill="1" applyBorder="1" applyAlignment="1">
      <alignment horizontal="center" vertical="center" wrapText="1"/>
    </xf>
    <xf numFmtId="0" fontId="3" fillId="9" borderId="0" xfId="1" applyFont="1" applyFill="1" applyAlignment="1">
      <alignment horizontal="center" vertical="center" wrapText="1"/>
    </xf>
    <xf numFmtId="0" fontId="3" fillId="9" borderId="27" xfId="1" applyFont="1" applyFill="1" applyBorder="1" applyAlignment="1">
      <alignment horizontal="center" vertical="center" wrapText="1"/>
    </xf>
    <xf numFmtId="0" fontId="3" fillId="9" borderId="25" xfId="1" applyFont="1" applyFill="1" applyBorder="1" applyAlignment="1">
      <alignment horizontal="center" vertical="center" wrapText="1"/>
    </xf>
    <xf numFmtId="0" fontId="3" fillId="9" borderId="20" xfId="1" applyFont="1" applyFill="1" applyBorder="1" applyAlignment="1">
      <alignment horizontal="center" vertical="center" wrapText="1"/>
    </xf>
    <xf numFmtId="0" fontId="3" fillId="9" borderId="24" xfId="1" applyFont="1" applyFill="1" applyBorder="1" applyAlignment="1">
      <alignment horizontal="center" vertical="center" wrapText="1"/>
    </xf>
    <xf numFmtId="0" fontId="13" fillId="9" borderId="26" xfId="1" applyFont="1" applyFill="1" applyBorder="1" applyAlignment="1">
      <alignment horizontal="center" vertical="center" wrapText="1"/>
    </xf>
    <xf numFmtId="0" fontId="13" fillId="9" borderId="3" xfId="1" applyFont="1" applyFill="1" applyBorder="1" applyAlignment="1">
      <alignment horizontal="center" vertical="center" wrapText="1"/>
    </xf>
    <xf numFmtId="0" fontId="13" fillId="9" borderId="14" xfId="1" applyFont="1" applyFill="1" applyBorder="1" applyAlignment="1">
      <alignment horizontal="center" vertical="center" wrapText="1"/>
    </xf>
    <xf numFmtId="0" fontId="13" fillId="9" borderId="6" xfId="1" applyFont="1" applyFill="1" applyBorder="1" applyAlignment="1">
      <alignment horizontal="center" vertical="center" wrapText="1"/>
    </xf>
    <xf numFmtId="0" fontId="13" fillId="9" borderId="15" xfId="1" applyFont="1" applyFill="1" applyBorder="1" applyAlignment="1">
      <alignment horizontal="center" vertical="center" wrapText="1"/>
    </xf>
    <xf numFmtId="0" fontId="3" fillId="9" borderId="15" xfId="1" applyFont="1" applyFill="1" applyBorder="1" applyAlignment="1">
      <alignment vertical="center" wrapText="1"/>
    </xf>
    <xf numFmtId="0" fontId="3" fillId="9" borderId="3" xfId="1" applyFont="1" applyFill="1" applyBorder="1" applyAlignment="1">
      <alignment vertical="center" wrapText="1"/>
    </xf>
    <xf numFmtId="0" fontId="3" fillId="9" borderId="14" xfId="1" applyFont="1" applyFill="1" applyBorder="1" applyAlignment="1">
      <alignment vertical="center" wrapText="1"/>
    </xf>
    <xf numFmtId="0" fontId="3" fillId="11" borderId="15" xfId="1" applyFont="1" applyFill="1" applyBorder="1" applyAlignment="1">
      <alignment vertical="center" wrapText="1"/>
    </xf>
    <xf numFmtId="0" fontId="3" fillId="11" borderId="3" xfId="1" applyFont="1" applyFill="1" applyBorder="1" applyAlignment="1">
      <alignment vertical="center" wrapText="1"/>
    </xf>
    <xf numFmtId="0" fontId="3" fillId="11" borderId="14" xfId="1" applyFont="1" applyFill="1" applyBorder="1" applyAlignment="1">
      <alignment vertical="center" wrapText="1"/>
    </xf>
    <xf numFmtId="0" fontId="3" fillId="13" borderId="30" xfId="1" applyFont="1" applyFill="1" applyBorder="1" applyAlignment="1">
      <alignment horizontal="center" vertical="center" wrapText="1"/>
    </xf>
    <xf numFmtId="0" fontId="3" fillId="13" borderId="10" xfId="1" applyFont="1" applyFill="1" applyBorder="1" applyAlignment="1">
      <alignment horizontal="center" vertical="center" wrapText="1"/>
    </xf>
    <xf numFmtId="0" fontId="3" fillId="13" borderId="29" xfId="1" applyFont="1" applyFill="1" applyBorder="1" applyAlignment="1">
      <alignment horizontal="center" vertical="center" wrapText="1"/>
    </xf>
    <xf numFmtId="0" fontId="3" fillId="13" borderId="28" xfId="1" applyFont="1" applyFill="1" applyBorder="1" applyAlignment="1">
      <alignment horizontal="center" vertical="center" wrapText="1"/>
    </xf>
    <xf numFmtId="0" fontId="3" fillId="13" borderId="0" xfId="1" applyFont="1" applyFill="1" applyAlignment="1">
      <alignment horizontal="center" vertical="center" wrapText="1"/>
    </xf>
    <xf numFmtId="0" fontId="3" fillId="13" borderId="27" xfId="1" applyFont="1" applyFill="1" applyBorder="1" applyAlignment="1">
      <alignment horizontal="center" vertical="center" wrapText="1"/>
    </xf>
    <xf numFmtId="0" fontId="3" fillId="13" borderId="25" xfId="1" applyFont="1" applyFill="1" applyBorder="1" applyAlignment="1">
      <alignment horizontal="center" vertical="center" wrapText="1"/>
    </xf>
    <xf numFmtId="0" fontId="3" fillId="13" borderId="20" xfId="1" applyFont="1" applyFill="1" applyBorder="1" applyAlignment="1">
      <alignment horizontal="center" vertical="center" wrapText="1"/>
    </xf>
    <xf numFmtId="0" fontId="3" fillId="13" borderId="24" xfId="1" applyFont="1" applyFill="1" applyBorder="1" applyAlignment="1">
      <alignment horizontal="center" vertical="center" wrapText="1"/>
    </xf>
    <xf numFmtId="0" fontId="13" fillId="13" borderId="26" xfId="1" applyFont="1" applyFill="1" applyBorder="1" applyAlignment="1">
      <alignment horizontal="center" vertical="center" wrapText="1"/>
    </xf>
    <xf numFmtId="0" fontId="13" fillId="13" borderId="3" xfId="1" applyFont="1" applyFill="1" applyBorder="1" applyAlignment="1">
      <alignment horizontal="center" vertical="center" wrapText="1"/>
    </xf>
    <xf numFmtId="0" fontId="13" fillId="13" borderId="14" xfId="1" applyFont="1" applyFill="1" applyBorder="1" applyAlignment="1">
      <alignment horizontal="center" vertical="center" wrapText="1"/>
    </xf>
    <xf numFmtId="0" fontId="13" fillId="13" borderId="6" xfId="1" applyFont="1" applyFill="1" applyBorder="1" applyAlignment="1">
      <alignment horizontal="center" vertical="center" wrapText="1"/>
    </xf>
    <xf numFmtId="0" fontId="13" fillId="13" borderId="15" xfId="1" applyFont="1" applyFill="1" applyBorder="1" applyAlignment="1">
      <alignment horizontal="center" vertical="center" wrapText="1"/>
    </xf>
    <xf numFmtId="0" fontId="3" fillId="15" borderId="15" xfId="1" applyFont="1" applyFill="1" applyBorder="1" applyAlignment="1">
      <alignment vertical="center" wrapText="1"/>
    </xf>
    <xf numFmtId="0" fontId="3" fillId="15" borderId="3" xfId="1" applyFont="1" applyFill="1" applyBorder="1" applyAlignment="1">
      <alignment vertical="center" wrapText="1"/>
    </xf>
    <xf numFmtId="0" fontId="3" fillId="15" borderId="14" xfId="1" applyFont="1" applyFill="1" applyBorder="1" applyAlignment="1">
      <alignment vertical="center" wrapText="1"/>
    </xf>
    <xf numFmtId="0" fontId="3" fillId="13" borderId="15" xfId="1" applyFont="1" applyFill="1" applyBorder="1" applyAlignment="1">
      <alignment vertical="center" wrapText="1"/>
    </xf>
    <xf numFmtId="0" fontId="3" fillId="13" borderId="3" xfId="1" applyFont="1" applyFill="1" applyBorder="1" applyAlignment="1">
      <alignment vertical="center" wrapText="1"/>
    </xf>
    <xf numFmtId="0" fontId="3" fillId="13" borderId="14" xfId="1" applyFont="1" applyFill="1" applyBorder="1" applyAlignment="1">
      <alignment vertical="center" wrapText="1"/>
    </xf>
  </cellXfs>
  <cellStyles count="5">
    <cellStyle name="Milliers 2" xfId="4"/>
    <cellStyle name="Normal" xfId="0" builtinId="0"/>
    <cellStyle name="Normal 2" xfId="1"/>
    <cellStyle name="Normal 2 2" xfId="2"/>
    <cellStyle name="Pourcentag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s2\40561GAMB\Users\cbalique\Documents\A00705_GEF%20Malawi\7_FinalProDoc_CEO\2_Prodoc_10411\Appendix4-5-7_GEF10411_WkPlan-DetailedBudget-ProcPlan_GEF_AfD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shboard_Budget_COFIN"/>
      <sheetName val="App4_Work Plan"/>
      <sheetName val="App5-1_Budget_Summary"/>
      <sheetName val="App5-2_Detailed Budget"/>
      <sheetName val="App7-1_ProcPlan_Costs_by_Item"/>
      <sheetName val="App7-2_Budget_GEFTemplate_Year"/>
      <sheetName val="Logframe"/>
      <sheetName val="TrainingCosts_fromMauri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71"/>
  <sheetViews>
    <sheetView tabSelected="1" topLeftCell="A44" zoomScale="89" zoomScaleNormal="89" workbookViewId="0">
      <selection activeCell="M60" sqref="M60"/>
    </sheetView>
  </sheetViews>
  <sheetFormatPr baseColWidth="10" defaultColWidth="12.21875" defaultRowHeight="11.4" x14ac:dyDescent="0.2"/>
  <cols>
    <col min="1" max="1" width="6.109375" style="1" customWidth="1"/>
    <col min="2" max="2" width="24.5546875" style="2" bestFit="1" customWidth="1"/>
    <col min="3" max="3" width="71.6640625" style="2" customWidth="1"/>
    <col min="4" max="4" width="9.5546875" style="2" customWidth="1"/>
    <col min="5" max="5" width="1.21875" style="1" customWidth="1"/>
    <col min="6" max="6" width="9.33203125" style="2" hidden="1" customWidth="1"/>
    <col min="7" max="9" width="9.33203125" style="2" customWidth="1"/>
    <col min="10" max="10" width="2.21875" style="2" customWidth="1"/>
    <col min="11" max="11" width="12.21875" style="2"/>
    <col min="12" max="12" width="10.44140625" style="2" customWidth="1"/>
    <col min="13" max="16384" width="12.21875" style="2"/>
  </cols>
  <sheetData>
    <row r="1" spans="1:13" ht="13.8" x14ac:dyDescent="0.25">
      <c r="E1" s="3"/>
      <c r="K1" s="4"/>
    </row>
    <row r="2" spans="1:13" ht="24" x14ac:dyDescent="0.25">
      <c r="B2" s="5" t="s">
        <v>0</v>
      </c>
      <c r="C2" s="6" t="s">
        <v>1</v>
      </c>
      <c r="D2" s="7" t="s">
        <v>2</v>
      </c>
      <c r="E2" s="8"/>
      <c r="F2" s="7">
        <v>0</v>
      </c>
      <c r="G2" s="7">
        <v>2025</v>
      </c>
      <c r="H2" s="7">
        <v>2030</v>
      </c>
      <c r="I2" s="7">
        <v>2040</v>
      </c>
      <c r="K2" s="9"/>
    </row>
    <row r="3" spans="1:13" ht="21.75" customHeight="1" x14ac:dyDescent="0.25">
      <c r="B3" s="238" t="s">
        <v>3</v>
      </c>
      <c r="C3" s="238"/>
      <c r="D3" s="10">
        <f>D4+D23+D41</f>
        <v>2818.0000000000005</v>
      </c>
      <c r="E3" s="8"/>
      <c r="F3" s="11">
        <v>0</v>
      </c>
      <c r="G3" s="12">
        <f t="shared" ref="G3:H3" si="0">G4+G23+G41</f>
        <v>575.5</v>
      </c>
      <c r="H3" s="12">
        <f t="shared" si="0"/>
        <v>1527.8</v>
      </c>
      <c r="I3" s="12">
        <f t="shared" ref="I3" si="1">I4+I23</f>
        <v>628.10000000000014</v>
      </c>
    </row>
    <row r="4" spans="1:13" ht="15" customHeight="1" x14ac:dyDescent="0.25">
      <c r="B4" s="239" t="s">
        <v>4</v>
      </c>
      <c r="C4" s="239" t="s">
        <v>5</v>
      </c>
      <c r="D4" s="13">
        <f>D20</f>
        <v>1656.0000000000002</v>
      </c>
      <c r="E4" s="8"/>
      <c r="F4" s="14">
        <v>0</v>
      </c>
      <c r="G4" s="15">
        <f>G6+G17+G12</f>
        <v>290.8</v>
      </c>
      <c r="H4" s="15">
        <f t="shared" ref="H4:I4" si="2">H6+H17+H12</f>
        <v>970</v>
      </c>
      <c r="I4" s="15">
        <f t="shared" si="2"/>
        <v>395.20000000000005</v>
      </c>
      <c r="K4" s="16"/>
    </row>
    <row r="5" spans="1:13" ht="12.75" customHeight="1" x14ac:dyDescent="0.25">
      <c r="B5" s="239"/>
      <c r="C5" s="239"/>
      <c r="D5" s="17"/>
      <c r="E5" s="8"/>
      <c r="F5" s="18">
        <v>0</v>
      </c>
      <c r="G5" s="18">
        <f>G20/$D20</f>
        <v>0.17560386473429951</v>
      </c>
      <c r="H5" s="18">
        <f>H20/$D20</f>
        <v>0.58574879227053134</v>
      </c>
      <c r="I5" s="18">
        <f>I20/$D20</f>
        <v>0.23864734299516907</v>
      </c>
    </row>
    <row r="6" spans="1:13" ht="39" customHeight="1" x14ac:dyDescent="0.25">
      <c r="A6" s="19"/>
      <c r="B6" s="20" t="s">
        <v>6</v>
      </c>
      <c r="C6" s="21" t="s">
        <v>7</v>
      </c>
      <c r="D6" s="22">
        <f>SUM(D7:D11)</f>
        <v>1648.5000000000002</v>
      </c>
      <c r="E6" s="8"/>
      <c r="F6" s="23"/>
      <c r="G6" s="24">
        <f>SUM(G7:G11)</f>
        <v>283.3</v>
      </c>
      <c r="H6" s="24">
        <f t="shared" ref="H6:I6" si="3">SUM(H7:H11)</f>
        <v>970</v>
      </c>
      <c r="I6" s="24">
        <f t="shared" si="3"/>
        <v>395.20000000000005</v>
      </c>
      <c r="K6" s="25"/>
    </row>
    <row r="7" spans="1:13" ht="22.8" x14ac:dyDescent="0.25">
      <c r="B7" s="26" t="s">
        <v>8</v>
      </c>
      <c r="C7" s="27" t="s">
        <v>9</v>
      </c>
      <c r="D7" s="28">
        <v>513.6</v>
      </c>
      <c r="E7" s="8"/>
      <c r="F7" s="29"/>
      <c r="G7" s="30">
        <v>65</v>
      </c>
      <c r="H7" s="30">
        <v>330</v>
      </c>
      <c r="I7" s="30">
        <f>D7-G7-H7</f>
        <v>118.60000000000002</v>
      </c>
      <c r="K7" s="31"/>
      <c r="L7" s="31"/>
      <c r="M7" s="31"/>
    </row>
    <row r="8" spans="1:13" ht="39.6" customHeight="1" x14ac:dyDescent="0.25">
      <c r="B8" s="26" t="s">
        <v>10</v>
      </c>
      <c r="C8" s="27" t="s">
        <v>11</v>
      </c>
      <c r="D8" s="28">
        <v>799.2</v>
      </c>
      <c r="E8" s="8"/>
      <c r="F8" s="29"/>
      <c r="G8" s="30">
        <v>65</v>
      </c>
      <c r="H8" s="30">
        <v>540</v>
      </c>
      <c r="I8" s="30">
        <f>D8-G8-H8</f>
        <v>194.20000000000005</v>
      </c>
      <c r="K8" s="31"/>
      <c r="L8" s="31"/>
      <c r="M8" s="31"/>
    </row>
    <row r="9" spans="1:13" ht="34.200000000000003" x14ac:dyDescent="0.25">
      <c r="B9" s="26" t="s">
        <v>12</v>
      </c>
      <c r="C9" s="27" t="s">
        <v>13</v>
      </c>
      <c r="D9" s="28">
        <v>282.39999999999998</v>
      </c>
      <c r="E9" s="8"/>
      <c r="F9" s="29"/>
      <c r="G9" s="30">
        <v>100</v>
      </c>
      <c r="H9" s="30">
        <v>100</v>
      </c>
      <c r="I9" s="30">
        <f>D9-G9-H9</f>
        <v>82.399999999999977</v>
      </c>
      <c r="K9" s="31"/>
      <c r="L9" s="31"/>
      <c r="M9" s="31"/>
    </row>
    <row r="10" spans="1:13" ht="22.8" x14ac:dyDescent="0.25">
      <c r="B10" s="26" t="s">
        <v>14</v>
      </c>
      <c r="C10" s="27" t="s">
        <v>15</v>
      </c>
      <c r="D10" s="28">
        <v>17.100000000000001</v>
      </c>
      <c r="E10" s="8"/>
      <c r="F10" s="29"/>
      <c r="G10" s="30">
        <v>17.100000000000001</v>
      </c>
      <c r="H10" s="30" t="s">
        <v>16</v>
      </c>
      <c r="I10" s="30" t="s">
        <v>16</v>
      </c>
      <c r="K10" s="25"/>
    </row>
    <row r="11" spans="1:13" ht="22.8" x14ac:dyDescent="0.25">
      <c r="B11" s="26" t="s">
        <v>17</v>
      </c>
      <c r="C11" s="27" t="s">
        <v>18</v>
      </c>
      <c r="D11" s="28">
        <v>36.200000000000003</v>
      </c>
      <c r="E11" s="8"/>
      <c r="F11" s="29"/>
      <c r="G11" s="30">
        <f>D11</f>
        <v>36.200000000000003</v>
      </c>
      <c r="H11" s="30" t="s">
        <v>16</v>
      </c>
      <c r="I11" s="30" t="s">
        <v>16</v>
      </c>
      <c r="K11" s="25"/>
      <c r="L11" s="16"/>
    </row>
    <row r="12" spans="1:13" ht="24" customHeight="1" x14ac:dyDescent="0.25">
      <c r="B12" s="20" t="s">
        <v>19</v>
      </c>
      <c r="C12" s="21" t="s">
        <v>20</v>
      </c>
      <c r="D12" s="32">
        <f>D13</f>
        <v>2.5</v>
      </c>
      <c r="E12" s="8"/>
      <c r="F12" s="29"/>
      <c r="G12" s="33">
        <f>G13</f>
        <v>2.5</v>
      </c>
      <c r="H12" s="34"/>
      <c r="I12" s="24"/>
      <c r="K12" s="25"/>
    </row>
    <row r="13" spans="1:13" ht="34.200000000000003" x14ac:dyDescent="0.25">
      <c r="B13" s="26" t="s">
        <v>21</v>
      </c>
      <c r="C13" s="27" t="s">
        <v>22</v>
      </c>
      <c r="D13" s="28">
        <v>2.5</v>
      </c>
      <c r="E13" s="8"/>
      <c r="F13" s="29"/>
      <c r="G13" s="30">
        <f>D13</f>
        <v>2.5</v>
      </c>
      <c r="H13" s="35" t="s">
        <v>16</v>
      </c>
      <c r="I13" s="35" t="s">
        <v>16</v>
      </c>
      <c r="K13" s="25"/>
    </row>
    <row r="14" spans="1:13" ht="24" customHeight="1" x14ac:dyDescent="0.25">
      <c r="B14" s="20" t="s">
        <v>23</v>
      </c>
      <c r="C14" s="21" t="s">
        <v>24</v>
      </c>
      <c r="D14" s="36">
        <v>0</v>
      </c>
      <c r="E14" s="8"/>
      <c r="F14" s="29"/>
      <c r="G14" s="24">
        <f>SUM(G15:G16)</f>
        <v>0</v>
      </c>
      <c r="H14" s="24">
        <f>SUM(H15:H16)</f>
        <v>0</v>
      </c>
      <c r="I14" s="24">
        <f>SUM(I15:I16)</f>
        <v>0</v>
      </c>
      <c r="K14" s="25"/>
    </row>
    <row r="15" spans="1:13" ht="22.8" x14ac:dyDescent="0.25">
      <c r="B15" s="26" t="s">
        <v>25</v>
      </c>
      <c r="C15" s="27" t="s">
        <v>26</v>
      </c>
      <c r="D15" s="28"/>
      <c r="E15" s="8"/>
      <c r="F15" s="29"/>
      <c r="G15" s="30"/>
      <c r="H15" s="35"/>
      <c r="I15" s="35"/>
      <c r="K15" s="25"/>
    </row>
    <row r="16" spans="1:13" ht="22.8" x14ac:dyDescent="0.25">
      <c r="B16" s="26" t="s">
        <v>27</v>
      </c>
      <c r="C16" s="27" t="s">
        <v>28</v>
      </c>
      <c r="D16" s="28"/>
      <c r="E16" s="8"/>
      <c r="F16" s="29"/>
      <c r="G16" s="30"/>
      <c r="H16" s="35"/>
      <c r="I16" s="35"/>
      <c r="K16" s="25"/>
    </row>
    <row r="17" spans="2:13" ht="24" customHeight="1" x14ac:dyDescent="0.25">
      <c r="B17" s="20" t="s">
        <v>29</v>
      </c>
      <c r="C17" s="21" t="s">
        <v>30</v>
      </c>
      <c r="D17" s="22">
        <f>SUM(D18:D19)</f>
        <v>5</v>
      </c>
      <c r="E17" s="8"/>
      <c r="F17" s="23"/>
      <c r="G17" s="33">
        <f>SUM(G18:G19)</f>
        <v>5</v>
      </c>
      <c r="H17" s="24">
        <f>SUM(H18:H19)</f>
        <v>0</v>
      </c>
      <c r="I17" s="24">
        <f>SUM(I18:I19)</f>
        <v>0</v>
      </c>
      <c r="K17" s="25"/>
    </row>
    <row r="18" spans="2:13" ht="22.8" x14ac:dyDescent="0.25">
      <c r="B18" s="26" t="s">
        <v>31</v>
      </c>
      <c r="C18" s="27" t="s">
        <v>32</v>
      </c>
      <c r="D18" s="28">
        <v>2</v>
      </c>
      <c r="E18" s="8"/>
      <c r="F18" s="29"/>
      <c r="G18" s="30">
        <f>D18</f>
        <v>2</v>
      </c>
      <c r="H18" s="35" t="s">
        <v>16</v>
      </c>
      <c r="I18" s="35" t="s">
        <v>16</v>
      </c>
      <c r="K18" s="25"/>
    </row>
    <row r="19" spans="2:13" ht="42" customHeight="1" x14ac:dyDescent="0.25">
      <c r="B19" s="26" t="s">
        <v>33</v>
      </c>
      <c r="C19" s="37" t="s">
        <v>34</v>
      </c>
      <c r="D19" s="28">
        <v>3</v>
      </c>
      <c r="E19" s="8"/>
      <c r="F19" s="29"/>
      <c r="G19" s="30">
        <f>D19</f>
        <v>3</v>
      </c>
      <c r="H19" s="35" t="s">
        <v>16</v>
      </c>
      <c r="I19" s="35" t="s">
        <v>16</v>
      </c>
      <c r="K19" s="25"/>
    </row>
    <row r="20" spans="2:13" ht="22.5" customHeight="1" x14ac:dyDescent="0.25">
      <c r="B20" s="20" t="s">
        <v>35</v>
      </c>
      <c r="C20" s="21" t="s">
        <v>36</v>
      </c>
      <c r="D20" s="22">
        <f>SUM(D17,D6,D12)</f>
        <v>1656.0000000000002</v>
      </c>
      <c r="E20" s="8"/>
      <c r="F20" s="38">
        <v>0</v>
      </c>
      <c r="G20" s="39">
        <f t="shared" ref="G20:I20" si="4">SUM(G17,G6,G12)</f>
        <v>290.8</v>
      </c>
      <c r="H20" s="39">
        <f t="shared" si="4"/>
        <v>970</v>
      </c>
      <c r="I20" s="39">
        <f t="shared" si="4"/>
        <v>395.20000000000005</v>
      </c>
      <c r="K20" s="25"/>
    </row>
    <row r="21" spans="2:13" ht="14.4" x14ac:dyDescent="0.25">
      <c r="B21" s="40"/>
      <c r="C21" s="41"/>
      <c r="D21" s="42"/>
      <c r="E21" s="8"/>
      <c r="F21" s="43"/>
      <c r="G21" s="43"/>
      <c r="H21" s="43"/>
      <c r="I21" s="43"/>
      <c r="K21" s="25"/>
    </row>
    <row r="22" spans="2:13" ht="34.5" customHeight="1" x14ac:dyDescent="0.25">
      <c r="B22" s="44" t="s">
        <v>0</v>
      </c>
      <c r="C22" s="6" t="s">
        <v>1</v>
      </c>
      <c r="D22" s="7" t="str">
        <f>D2</f>
        <v>Budget (MUSD)</v>
      </c>
      <c r="E22" s="8"/>
      <c r="F22" s="7" t="s">
        <v>37</v>
      </c>
      <c r="G22" s="7">
        <v>2025</v>
      </c>
      <c r="H22" s="7">
        <v>2030</v>
      </c>
      <c r="I22" s="7">
        <v>2040</v>
      </c>
      <c r="K22" s="25"/>
      <c r="L22" s="45"/>
      <c r="M22" s="16"/>
    </row>
    <row r="23" spans="2:13" ht="15.75" customHeight="1" x14ac:dyDescent="0.25">
      <c r="B23" s="240" t="s">
        <v>38</v>
      </c>
      <c r="C23" s="240" t="s">
        <v>39</v>
      </c>
      <c r="D23" s="46">
        <f>D38</f>
        <v>823.00000000000011</v>
      </c>
      <c r="E23" s="8"/>
      <c r="F23" s="47">
        <v>0</v>
      </c>
      <c r="G23" s="48">
        <f>G25+G35+G30</f>
        <v>139.1</v>
      </c>
      <c r="H23" s="48">
        <f t="shared" ref="H23:I23" si="5">H25+H35+H30</f>
        <v>451</v>
      </c>
      <c r="I23" s="48">
        <f t="shared" si="5"/>
        <v>232.90000000000003</v>
      </c>
      <c r="K23" s="25"/>
      <c r="L23" s="3"/>
      <c r="M23" s="16"/>
    </row>
    <row r="24" spans="2:13" ht="20.25" customHeight="1" x14ac:dyDescent="0.25">
      <c r="B24" s="240"/>
      <c r="C24" s="240"/>
      <c r="D24" s="49"/>
      <c r="E24" s="8"/>
      <c r="F24" s="50">
        <v>0</v>
      </c>
      <c r="G24" s="50">
        <f>G38/$D38</f>
        <v>0.16901579586877274</v>
      </c>
      <c r="H24" s="50">
        <f t="shared" ref="H24:I24" si="6">H38/$D38</f>
        <v>0.54799513973268521</v>
      </c>
      <c r="I24" s="50">
        <f t="shared" si="6"/>
        <v>0.28298906439854193</v>
      </c>
      <c r="K24" s="25"/>
      <c r="L24" s="3"/>
    </row>
    <row r="25" spans="2:13" ht="24" customHeight="1" x14ac:dyDescent="0.25">
      <c r="B25" s="51" t="s">
        <v>40</v>
      </c>
      <c r="C25" s="52" t="s">
        <v>41</v>
      </c>
      <c r="D25" s="53">
        <f>SUM(D26:D29)</f>
        <v>813.00000000000011</v>
      </c>
      <c r="E25" s="8"/>
      <c r="F25" s="54"/>
      <c r="G25" s="55">
        <f>SUM(G26:G29)</f>
        <v>130.1</v>
      </c>
      <c r="H25" s="55">
        <f t="shared" ref="H25:I25" si="7">SUM(H26:H29)</f>
        <v>450</v>
      </c>
      <c r="I25" s="55">
        <f t="shared" si="7"/>
        <v>232.90000000000003</v>
      </c>
      <c r="K25" s="25"/>
      <c r="L25" s="3"/>
    </row>
    <row r="26" spans="2:13" s="1" customFormat="1" ht="34.200000000000003" x14ac:dyDescent="0.25">
      <c r="B26" s="40" t="s">
        <v>42</v>
      </c>
      <c r="C26" s="27" t="s">
        <v>43</v>
      </c>
      <c r="D26" s="56">
        <v>505.8</v>
      </c>
      <c r="E26" s="8"/>
      <c r="F26" s="57"/>
      <c r="G26" s="58">
        <v>60</v>
      </c>
      <c r="H26" s="58">
        <v>350</v>
      </c>
      <c r="I26" s="58">
        <f>D26-G26-H26</f>
        <v>95.800000000000011</v>
      </c>
      <c r="J26" s="2"/>
      <c r="K26" s="25"/>
      <c r="L26" s="3"/>
    </row>
    <row r="27" spans="2:13" s="1" customFormat="1" ht="22.8" x14ac:dyDescent="0.25">
      <c r="B27" s="40" t="s">
        <v>44</v>
      </c>
      <c r="C27" s="27" t="s">
        <v>45</v>
      </c>
      <c r="D27" s="56">
        <v>277.10000000000002</v>
      </c>
      <c r="E27" s="8"/>
      <c r="F27" s="59"/>
      <c r="G27" s="58">
        <v>40</v>
      </c>
      <c r="H27" s="58">
        <v>100</v>
      </c>
      <c r="I27" s="58">
        <f>D27-G27-H27</f>
        <v>137.10000000000002</v>
      </c>
      <c r="J27" s="2"/>
      <c r="K27" s="31"/>
      <c r="L27" s="31"/>
      <c r="M27" s="31"/>
    </row>
    <row r="28" spans="2:13" s="1" customFormat="1" ht="22.8" x14ac:dyDescent="0.25">
      <c r="B28" s="40" t="s">
        <v>46</v>
      </c>
      <c r="C28" s="27" t="s">
        <v>47</v>
      </c>
      <c r="D28" s="56">
        <v>16.899999999999999</v>
      </c>
      <c r="E28" s="8"/>
      <c r="F28" s="57"/>
      <c r="G28" s="58">
        <f>D28</f>
        <v>16.899999999999999</v>
      </c>
      <c r="H28" s="35" t="s">
        <v>16</v>
      </c>
      <c r="I28" s="35" t="s">
        <v>16</v>
      </c>
      <c r="J28" s="2"/>
      <c r="K28" s="25"/>
      <c r="L28" s="3"/>
    </row>
    <row r="29" spans="2:13" s="1" customFormat="1" ht="22.8" x14ac:dyDescent="0.25">
      <c r="B29" s="40" t="s">
        <v>48</v>
      </c>
      <c r="C29" s="27" t="s">
        <v>49</v>
      </c>
      <c r="D29" s="56">
        <v>13.2</v>
      </c>
      <c r="E29" s="8"/>
      <c r="F29" s="57"/>
      <c r="G29" s="58">
        <f>D29</f>
        <v>13.2</v>
      </c>
      <c r="H29" s="35" t="s">
        <v>16</v>
      </c>
      <c r="I29" s="35" t="s">
        <v>16</v>
      </c>
      <c r="J29" s="2"/>
      <c r="K29" s="25"/>
      <c r="L29" s="3"/>
    </row>
    <row r="30" spans="2:13" s="1" customFormat="1" ht="13.8" x14ac:dyDescent="0.25">
      <c r="B30" s="51" t="s">
        <v>50</v>
      </c>
      <c r="C30" s="52" t="s">
        <v>51</v>
      </c>
      <c r="D30" s="53">
        <f>D31</f>
        <v>5</v>
      </c>
      <c r="E30" s="8"/>
      <c r="F30" s="57"/>
      <c r="G30" s="60">
        <f>G31+G32</f>
        <v>5</v>
      </c>
      <c r="H30" s="55"/>
      <c r="I30" s="55"/>
      <c r="J30" s="2"/>
      <c r="K30" s="25"/>
      <c r="L30" s="3"/>
    </row>
    <row r="31" spans="2:13" s="1" customFormat="1" ht="23.25" customHeight="1" x14ac:dyDescent="0.25">
      <c r="B31" s="40" t="s">
        <v>52</v>
      </c>
      <c r="C31" s="27" t="s">
        <v>53</v>
      </c>
      <c r="D31" s="61">
        <v>5</v>
      </c>
      <c r="E31" s="8"/>
      <c r="F31" s="57"/>
      <c r="G31" s="58">
        <f>D31</f>
        <v>5</v>
      </c>
      <c r="H31" s="35" t="s">
        <v>16</v>
      </c>
      <c r="I31" s="35" t="s">
        <v>16</v>
      </c>
      <c r="J31" s="2"/>
      <c r="K31" s="25"/>
      <c r="L31" s="3"/>
    </row>
    <row r="32" spans="2:13" s="1" customFormat="1" ht="23.25" customHeight="1" x14ac:dyDescent="0.25">
      <c r="B32" s="51" t="s">
        <v>54</v>
      </c>
      <c r="C32" s="52" t="s">
        <v>24</v>
      </c>
      <c r="D32" s="53"/>
      <c r="E32" s="8"/>
      <c r="F32" s="57"/>
      <c r="G32" s="62"/>
      <c r="H32" s="55"/>
      <c r="I32" s="55"/>
      <c r="J32" s="2"/>
      <c r="K32" s="25"/>
      <c r="L32" s="3"/>
    </row>
    <row r="33" spans="1:12" s="1" customFormat="1" ht="23.25" customHeight="1" x14ac:dyDescent="0.25">
      <c r="B33" s="40" t="s">
        <v>55</v>
      </c>
      <c r="C33" s="27" t="s">
        <v>56</v>
      </c>
      <c r="D33" s="61"/>
      <c r="E33" s="8"/>
      <c r="F33" s="57"/>
      <c r="G33" s="63"/>
      <c r="H33" s="35"/>
      <c r="I33" s="35"/>
      <c r="J33" s="2"/>
      <c r="K33" s="25"/>
      <c r="L33" s="3"/>
    </row>
    <row r="34" spans="1:12" s="1" customFormat="1" ht="23.25" customHeight="1" x14ac:dyDescent="0.25">
      <c r="B34" s="40" t="s">
        <v>57</v>
      </c>
      <c r="C34" s="27" t="s">
        <v>58</v>
      </c>
      <c r="D34" s="61"/>
      <c r="E34" s="8"/>
      <c r="F34" s="57"/>
      <c r="G34" s="63"/>
      <c r="H34" s="35"/>
      <c r="I34" s="35"/>
      <c r="J34" s="2"/>
      <c r="K34" s="25"/>
      <c r="L34" s="3"/>
    </row>
    <row r="35" spans="1:12" s="1" customFormat="1" ht="23.25" customHeight="1" x14ac:dyDescent="0.25">
      <c r="B35" s="51" t="s">
        <v>59</v>
      </c>
      <c r="C35" s="52" t="s">
        <v>60</v>
      </c>
      <c r="D35" s="54">
        <f>SUM(D36:D37)</f>
        <v>5</v>
      </c>
      <c r="E35" s="8"/>
      <c r="F35" s="64"/>
      <c r="G35" s="60">
        <f>G36+G37</f>
        <v>4</v>
      </c>
      <c r="H35" s="60">
        <f>H36+H37</f>
        <v>1</v>
      </c>
      <c r="I35" s="55"/>
      <c r="J35" s="2"/>
      <c r="K35" s="25"/>
      <c r="L35" s="3"/>
    </row>
    <row r="36" spans="1:12" s="1" customFormat="1" ht="22.8" x14ac:dyDescent="0.25">
      <c r="B36" s="40" t="s">
        <v>61</v>
      </c>
      <c r="C36" s="65" t="s">
        <v>62</v>
      </c>
      <c r="D36" s="61">
        <v>2</v>
      </c>
      <c r="E36" s="8"/>
      <c r="F36" s="57"/>
      <c r="G36" s="58">
        <v>1</v>
      </c>
      <c r="H36" s="58">
        <v>1</v>
      </c>
      <c r="I36" s="63"/>
      <c r="J36" s="2"/>
      <c r="K36" s="25"/>
      <c r="L36" s="3"/>
    </row>
    <row r="37" spans="1:12" s="1" customFormat="1" ht="34.200000000000003" x14ac:dyDescent="0.25">
      <c r="B37" s="40" t="s">
        <v>63</v>
      </c>
      <c r="C37" s="66" t="s">
        <v>64</v>
      </c>
      <c r="D37" s="61">
        <v>3</v>
      </c>
      <c r="E37" s="8"/>
      <c r="F37" s="57"/>
      <c r="G37" s="58">
        <f t="shared" ref="G37" si="8">D37</f>
        <v>3</v>
      </c>
      <c r="H37" s="63"/>
      <c r="I37" s="63"/>
      <c r="J37" s="2"/>
      <c r="K37" s="25"/>
      <c r="L37" s="3"/>
    </row>
    <row r="38" spans="1:12" s="1" customFormat="1" ht="24" x14ac:dyDescent="0.25">
      <c r="B38" s="67" t="s">
        <v>65</v>
      </c>
      <c r="C38" s="68" t="s">
        <v>39</v>
      </c>
      <c r="D38" s="69">
        <f>D25+D35+D30</f>
        <v>823.00000000000011</v>
      </c>
      <c r="E38" s="8"/>
      <c r="F38" s="70"/>
      <c r="G38" s="71">
        <f>G25+G35+G30</f>
        <v>139.1</v>
      </c>
      <c r="H38" s="71">
        <f t="shared" ref="H38:I38" si="9">H25+H35+H30</f>
        <v>451</v>
      </c>
      <c r="I38" s="71">
        <f t="shared" si="9"/>
        <v>232.90000000000003</v>
      </c>
      <c r="J38" s="2"/>
      <c r="K38" s="25"/>
      <c r="L38" s="3"/>
    </row>
    <row r="39" spans="1:12" s="1" customFormat="1" ht="14.4" x14ac:dyDescent="0.25">
      <c r="B39" s="40"/>
      <c r="C39" s="41"/>
      <c r="D39" s="42"/>
      <c r="E39" s="8"/>
      <c r="F39" s="43"/>
      <c r="G39" s="43"/>
      <c r="H39" s="43"/>
      <c r="I39" s="43"/>
      <c r="J39" s="2"/>
      <c r="K39" s="25"/>
      <c r="L39" s="3"/>
    </row>
    <row r="40" spans="1:12" s="1" customFormat="1" ht="24" x14ac:dyDescent="0.25">
      <c r="B40" s="44" t="s">
        <v>0</v>
      </c>
      <c r="C40" s="6" t="s">
        <v>1</v>
      </c>
      <c r="D40" s="7" t="str">
        <f>D22</f>
        <v>Budget (MUSD)</v>
      </c>
      <c r="E40" s="8"/>
      <c r="F40" s="7" t="s">
        <v>37</v>
      </c>
      <c r="G40" s="7">
        <v>2025</v>
      </c>
      <c r="H40" s="7">
        <v>2030</v>
      </c>
      <c r="I40" s="7">
        <v>2040</v>
      </c>
      <c r="J40" s="2"/>
      <c r="K40" s="25"/>
      <c r="L40" s="72"/>
    </row>
    <row r="41" spans="1:12" ht="27" customHeight="1" x14ac:dyDescent="0.25">
      <c r="B41" s="241" t="s">
        <v>66</v>
      </c>
      <c r="C41" s="241" t="s">
        <v>67</v>
      </c>
      <c r="D41" s="73">
        <f>D43+D48+D52+D55+D60+D63</f>
        <v>339</v>
      </c>
      <c r="E41" s="8"/>
      <c r="F41" s="74"/>
      <c r="G41" s="75">
        <f>G43+G48+G52+G55+G60+G63</f>
        <v>145.6</v>
      </c>
      <c r="H41" s="75">
        <f>H43+H48+H52+H55+H60+H63</f>
        <v>106.8</v>
      </c>
      <c r="I41" s="75">
        <f>I43+I48+I52+I55+I60+I63</f>
        <v>86.6</v>
      </c>
      <c r="K41" s="25"/>
      <c r="L41" s="3"/>
    </row>
    <row r="42" spans="1:12" ht="13.8" x14ac:dyDescent="0.25">
      <c r="B42" s="241"/>
      <c r="C42" s="241"/>
      <c r="D42" s="76"/>
      <c r="E42" s="8"/>
      <c r="F42" s="77">
        <v>0</v>
      </c>
      <c r="G42" s="77">
        <f>G66/$D$66</f>
        <v>0.42949852507374631</v>
      </c>
      <c r="H42" s="77">
        <f t="shared" ref="H42:I42" si="10">H66/$D$66</f>
        <v>0.31504424778761059</v>
      </c>
      <c r="I42" s="77">
        <f t="shared" si="10"/>
        <v>0.25545722713864305</v>
      </c>
      <c r="K42" s="25"/>
      <c r="L42" s="3"/>
    </row>
    <row r="43" spans="1:12" s="83" customFormat="1" ht="36" x14ac:dyDescent="0.25">
      <c r="A43" s="78"/>
      <c r="B43" s="79" t="s">
        <v>68</v>
      </c>
      <c r="C43" s="80" t="s">
        <v>69</v>
      </c>
      <c r="D43" s="81">
        <f>SUM(D44:D47)</f>
        <v>146</v>
      </c>
      <c r="E43" s="8"/>
      <c r="F43" s="81"/>
      <c r="G43" s="82">
        <f>SUM(G44:G47)</f>
        <v>64</v>
      </c>
      <c r="H43" s="82">
        <f t="shared" ref="H43:I43" si="11">SUM(H44:H47)</f>
        <v>41</v>
      </c>
      <c r="I43" s="82">
        <f t="shared" si="11"/>
        <v>41</v>
      </c>
      <c r="K43" s="25"/>
      <c r="L43" s="3"/>
    </row>
    <row r="44" spans="1:12" s="83" customFormat="1" ht="13.8" x14ac:dyDescent="0.25">
      <c r="A44" s="78"/>
      <c r="B44" s="40" t="s">
        <v>70</v>
      </c>
      <c r="C44" s="66" t="s">
        <v>71</v>
      </c>
      <c r="D44" s="84">
        <v>30</v>
      </c>
      <c r="E44" s="8"/>
      <c r="F44" s="57"/>
      <c r="G44" s="85">
        <f>D44</f>
        <v>30</v>
      </c>
      <c r="H44" s="63"/>
      <c r="I44" s="63"/>
      <c r="K44" s="25"/>
      <c r="L44" s="3"/>
    </row>
    <row r="45" spans="1:12" s="83" customFormat="1" ht="22.8" x14ac:dyDescent="0.25">
      <c r="A45" s="78"/>
      <c r="B45" s="40" t="s">
        <v>72</v>
      </c>
      <c r="C45" s="66" t="s">
        <v>73</v>
      </c>
      <c r="D45" s="59">
        <v>65</v>
      </c>
      <c r="E45" s="8"/>
      <c r="F45" s="57"/>
      <c r="G45" s="85">
        <v>15</v>
      </c>
      <c r="H45" s="85">
        <v>25</v>
      </c>
      <c r="I45" s="85">
        <f>D45-G45-H45</f>
        <v>25</v>
      </c>
      <c r="K45" s="25"/>
      <c r="L45" s="3"/>
    </row>
    <row r="46" spans="1:12" s="83" customFormat="1" ht="22.8" x14ac:dyDescent="0.25">
      <c r="A46" s="78"/>
      <c r="B46" s="40" t="s">
        <v>74</v>
      </c>
      <c r="C46" s="66" t="s">
        <v>75</v>
      </c>
      <c r="D46" s="59">
        <v>10</v>
      </c>
      <c r="E46" s="8"/>
      <c r="F46" s="57"/>
      <c r="G46" s="85">
        <v>5</v>
      </c>
      <c r="H46" s="85">
        <v>3</v>
      </c>
      <c r="I46" s="85">
        <v>2</v>
      </c>
      <c r="K46" s="25"/>
      <c r="L46" s="3"/>
    </row>
    <row r="47" spans="1:12" s="78" customFormat="1" ht="13.8" x14ac:dyDescent="0.25">
      <c r="B47" s="40" t="s">
        <v>76</v>
      </c>
      <c r="C47" s="66" t="s">
        <v>77</v>
      </c>
      <c r="D47" s="59">
        <v>41</v>
      </c>
      <c r="E47" s="8">
        <v>14</v>
      </c>
      <c r="F47" s="57"/>
      <c r="G47" s="85">
        <v>14</v>
      </c>
      <c r="H47" s="85">
        <v>13</v>
      </c>
      <c r="I47" s="85">
        <v>14</v>
      </c>
      <c r="J47" s="83"/>
      <c r="K47" s="25"/>
      <c r="L47" s="3"/>
    </row>
    <row r="48" spans="1:12" s="78" customFormat="1" ht="24" x14ac:dyDescent="0.25">
      <c r="B48" s="79" t="s">
        <v>78</v>
      </c>
      <c r="C48" s="80" t="s">
        <v>79</v>
      </c>
      <c r="D48" s="81">
        <f>SUM(D49:D51)</f>
        <v>5</v>
      </c>
      <c r="E48" s="8"/>
      <c r="F48" s="86"/>
      <c r="G48" s="87">
        <f t="shared" ref="G48:I48" si="12">SUM(G49:G51)</f>
        <v>1.6</v>
      </c>
      <c r="H48" s="87">
        <f t="shared" si="12"/>
        <v>1.8</v>
      </c>
      <c r="I48" s="87">
        <f t="shared" si="12"/>
        <v>1.6</v>
      </c>
      <c r="J48" s="83"/>
      <c r="K48" s="25"/>
      <c r="L48" s="3"/>
    </row>
    <row r="49" spans="1:12" s="78" customFormat="1" ht="22.8" x14ac:dyDescent="0.25">
      <c r="B49" s="40" t="s">
        <v>80</v>
      </c>
      <c r="C49" s="66" t="s">
        <v>81</v>
      </c>
      <c r="D49" s="61">
        <v>1</v>
      </c>
      <c r="E49" s="8"/>
      <c r="F49" s="57"/>
      <c r="G49" s="58">
        <v>0.3</v>
      </c>
      <c r="H49" s="58">
        <v>0.4</v>
      </c>
      <c r="I49" s="58">
        <v>0.3</v>
      </c>
      <c r="J49" s="83"/>
      <c r="K49" s="25"/>
      <c r="L49" s="3"/>
    </row>
    <row r="50" spans="1:12" s="78" customFormat="1" ht="22.8" x14ac:dyDescent="0.25">
      <c r="B50" s="40" t="s">
        <v>82</v>
      </c>
      <c r="C50" s="66" t="s">
        <v>83</v>
      </c>
      <c r="D50" s="61">
        <v>1</v>
      </c>
      <c r="E50" s="88"/>
      <c r="F50" s="89"/>
      <c r="G50" s="58">
        <v>0.3</v>
      </c>
      <c r="H50" s="58">
        <v>0.4</v>
      </c>
      <c r="I50" s="58">
        <v>0.3</v>
      </c>
      <c r="J50" s="83"/>
      <c r="K50" s="25"/>
      <c r="L50" s="3"/>
    </row>
    <row r="51" spans="1:12" s="78" customFormat="1" ht="13.8" x14ac:dyDescent="0.25">
      <c r="B51" s="40" t="s">
        <v>84</v>
      </c>
      <c r="C51" s="66" t="s">
        <v>85</v>
      </c>
      <c r="D51" s="61">
        <v>3</v>
      </c>
      <c r="E51" s="8"/>
      <c r="F51" s="57"/>
      <c r="G51" s="58">
        <v>1</v>
      </c>
      <c r="H51" s="58">
        <v>1</v>
      </c>
      <c r="I51" s="58">
        <v>1</v>
      </c>
      <c r="J51" s="83"/>
      <c r="K51" s="25"/>
      <c r="L51" s="3"/>
    </row>
    <row r="52" spans="1:12" s="83" customFormat="1" ht="24" x14ac:dyDescent="0.25">
      <c r="A52" s="78"/>
      <c r="B52" s="79" t="s">
        <v>86</v>
      </c>
      <c r="C52" s="80" t="s">
        <v>87</v>
      </c>
      <c r="D52" s="81">
        <f>SUM(D53:D54)</f>
        <v>16</v>
      </c>
      <c r="E52" s="8"/>
      <c r="F52" s="81"/>
      <c r="G52" s="82">
        <f>SUM(G53:G54)</f>
        <v>7</v>
      </c>
      <c r="H52" s="82">
        <f>SUM(H53:H54)</f>
        <v>7</v>
      </c>
      <c r="I52" s="82">
        <f>I54</f>
        <v>2</v>
      </c>
      <c r="K52" s="25"/>
      <c r="L52" s="3"/>
    </row>
    <row r="53" spans="1:12" s="78" customFormat="1" ht="13.8" x14ac:dyDescent="0.25">
      <c r="B53" s="40" t="s">
        <v>88</v>
      </c>
      <c r="C53" s="66" t="s">
        <v>89</v>
      </c>
      <c r="D53" s="59">
        <v>10</v>
      </c>
      <c r="E53" s="8"/>
      <c r="F53" s="57"/>
      <c r="G53" s="85">
        <v>5</v>
      </c>
      <c r="H53" s="85">
        <v>5</v>
      </c>
      <c r="I53" s="85" t="s">
        <v>16</v>
      </c>
      <c r="J53" s="83"/>
      <c r="K53" s="25"/>
      <c r="L53" s="3"/>
    </row>
    <row r="54" spans="1:12" s="78" customFormat="1" ht="22.8" x14ac:dyDescent="0.25">
      <c r="B54" s="66" t="s">
        <v>90</v>
      </c>
      <c r="C54" s="66" t="s">
        <v>91</v>
      </c>
      <c r="D54" s="59">
        <v>6</v>
      </c>
      <c r="E54" s="8"/>
      <c r="F54" s="57"/>
      <c r="G54" s="85">
        <v>2</v>
      </c>
      <c r="H54" s="85">
        <v>2</v>
      </c>
      <c r="I54" s="85">
        <v>2</v>
      </c>
      <c r="J54" s="83"/>
      <c r="K54" s="25"/>
      <c r="L54" s="3"/>
    </row>
    <row r="55" spans="1:12" s="78" customFormat="1" ht="13.8" x14ac:dyDescent="0.25">
      <c r="B55" s="79" t="s">
        <v>92</v>
      </c>
      <c r="C55" s="80" t="s">
        <v>93</v>
      </c>
      <c r="D55" s="81">
        <f>SUM(D56:D59)</f>
        <v>124</v>
      </c>
      <c r="E55" s="8"/>
      <c r="F55" s="81"/>
      <c r="G55" s="82">
        <f t="shared" ref="G55:I55" si="13">SUM(G56:G59)</f>
        <v>45</v>
      </c>
      <c r="H55" s="82">
        <f t="shared" si="13"/>
        <v>43</v>
      </c>
      <c r="I55" s="82">
        <f t="shared" si="13"/>
        <v>36</v>
      </c>
      <c r="J55" s="83"/>
      <c r="K55" s="25"/>
      <c r="L55" s="3"/>
    </row>
    <row r="56" spans="1:12" s="78" customFormat="1" ht="13.8" x14ac:dyDescent="0.25">
      <c r="B56" s="40" t="s">
        <v>94</v>
      </c>
      <c r="C56" s="66" t="s">
        <v>95</v>
      </c>
      <c r="D56" s="61">
        <v>4</v>
      </c>
      <c r="E56" s="8"/>
      <c r="F56" s="57"/>
      <c r="G56" s="85">
        <v>2</v>
      </c>
      <c r="H56" s="85">
        <v>2</v>
      </c>
      <c r="I56" s="85" t="s">
        <v>16</v>
      </c>
      <c r="J56" s="83"/>
      <c r="K56" s="25"/>
      <c r="L56" s="3"/>
    </row>
    <row r="57" spans="1:12" s="78" customFormat="1" ht="13.8" x14ac:dyDescent="0.25">
      <c r="B57" s="40" t="s">
        <v>96</v>
      </c>
      <c r="C57" s="66" t="s">
        <v>97</v>
      </c>
      <c r="D57" s="61">
        <v>10</v>
      </c>
      <c r="E57" s="8"/>
      <c r="F57" s="57"/>
      <c r="G57" s="85">
        <v>4</v>
      </c>
      <c r="H57" s="85">
        <v>3</v>
      </c>
      <c r="I57" s="85">
        <v>3</v>
      </c>
      <c r="J57" s="83"/>
      <c r="K57" s="25"/>
      <c r="L57" s="3"/>
    </row>
    <row r="58" spans="1:12" s="83" customFormat="1" ht="13.8" x14ac:dyDescent="0.25">
      <c r="A58" s="78"/>
      <c r="B58" s="40" t="s">
        <v>98</v>
      </c>
      <c r="C58" s="66" t="s">
        <v>99</v>
      </c>
      <c r="D58" s="61">
        <v>100</v>
      </c>
      <c r="E58" s="8"/>
      <c r="F58" s="57"/>
      <c r="G58" s="85">
        <v>35</v>
      </c>
      <c r="H58" s="85">
        <v>35</v>
      </c>
      <c r="I58" s="85">
        <v>30</v>
      </c>
      <c r="K58" s="25"/>
      <c r="L58" s="3"/>
    </row>
    <row r="59" spans="1:12" s="78" customFormat="1" ht="13.8" x14ac:dyDescent="0.25">
      <c r="B59" s="40" t="s">
        <v>100</v>
      </c>
      <c r="C59" s="66" t="s">
        <v>101</v>
      </c>
      <c r="D59" s="61">
        <v>10</v>
      </c>
      <c r="E59" s="8"/>
      <c r="F59" s="57"/>
      <c r="G59" s="85">
        <v>4</v>
      </c>
      <c r="H59" s="85">
        <v>3</v>
      </c>
      <c r="I59" s="85">
        <v>3</v>
      </c>
      <c r="J59" s="83"/>
      <c r="K59" s="25"/>
      <c r="L59" s="3"/>
    </row>
    <row r="60" spans="1:12" s="78" customFormat="1" ht="30" customHeight="1" x14ac:dyDescent="0.25">
      <c r="B60" s="79" t="s">
        <v>102</v>
      </c>
      <c r="C60" s="80" t="s">
        <v>103</v>
      </c>
      <c r="D60" s="81">
        <f>SUM(D61:D62)</f>
        <v>18</v>
      </c>
      <c r="E60" s="8"/>
      <c r="F60" s="81"/>
      <c r="G60" s="82">
        <f t="shared" ref="G60:I60" si="14">SUM(G61:G62)</f>
        <v>8</v>
      </c>
      <c r="H60" s="82">
        <f t="shared" si="14"/>
        <v>6</v>
      </c>
      <c r="I60" s="82">
        <f t="shared" si="14"/>
        <v>4</v>
      </c>
      <c r="J60" s="83"/>
      <c r="K60" s="25"/>
      <c r="L60" s="3"/>
    </row>
    <row r="61" spans="1:12" s="78" customFormat="1" ht="13.8" x14ac:dyDescent="0.25">
      <c r="B61" s="40" t="s">
        <v>104</v>
      </c>
      <c r="C61" s="66" t="s">
        <v>105</v>
      </c>
      <c r="D61" s="61">
        <v>8</v>
      </c>
      <c r="E61" s="8"/>
      <c r="F61" s="57"/>
      <c r="G61" s="85">
        <v>3</v>
      </c>
      <c r="H61" s="85">
        <v>3</v>
      </c>
      <c r="I61" s="85">
        <v>2</v>
      </c>
      <c r="J61" s="83"/>
      <c r="K61" s="25"/>
      <c r="L61" s="3"/>
    </row>
    <row r="62" spans="1:12" s="83" customFormat="1" ht="13.8" x14ac:dyDescent="0.25">
      <c r="A62" s="78"/>
      <c r="B62" s="40" t="s">
        <v>106</v>
      </c>
      <c r="C62" s="66" t="s">
        <v>107</v>
      </c>
      <c r="D62" s="61">
        <v>10</v>
      </c>
      <c r="E62" s="8"/>
      <c r="F62" s="57"/>
      <c r="G62" s="85">
        <v>5</v>
      </c>
      <c r="H62" s="85">
        <v>3</v>
      </c>
      <c r="I62" s="85">
        <v>2</v>
      </c>
      <c r="K62" s="25"/>
      <c r="L62" s="3"/>
    </row>
    <row r="63" spans="1:12" s="78" customFormat="1" ht="24" x14ac:dyDescent="0.25">
      <c r="B63" s="79" t="s">
        <v>108</v>
      </c>
      <c r="C63" s="80" t="s">
        <v>109</v>
      </c>
      <c r="D63" s="81">
        <f>SUM(D64:D65)</f>
        <v>30</v>
      </c>
      <c r="E63" s="8"/>
      <c r="F63" s="81"/>
      <c r="G63" s="82">
        <f t="shared" ref="G63:I63" si="15">SUM(G64:G65)</f>
        <v>20</v>
      </c>
      <c r="H63" s="82">
        <f t="shared" si="15"/>
        <v>8</v>
      </c>
      <c r="I63" s="82">
        <f t="shared" si="15"/>
        <v>2</v>
      </c>
      <c r="J63" s="83"/>
      <c r="K63" s="25"/>
      <c r="L63" s="3"/>
    </row>
    <row r="64" spans="1:12" s="78" customFormat="1" ht="22.8" x14ac:dyDescent="0.25">
      <c r="B64" s="40" t="s">
        <v>110</v>
      </c>
      <c r="C64" s="66" t="s">
        <v>111</v>
      </c>
      <c r="D64" s="61">
        <v>20</v>
      </c>
      <c r="E64" s="8"/>
      <c r="F64" s="57"/>
      <c r="G64" s="85">
        <v>15</v>
      </c>
      <c r="H64" s="85">
        <v>5</v>
      </c>
      <c r="I64" s="85" t="s">
        <v>16</v>
      </c>
      <c r="J64" s="83"/>
      <c r="K64" s="25"/>
      <c r="L64" s="3"/>
    </row>
    <row r="65" spans="1:11" s="78" customFormat="1" ht="13.8" x14ac:dyDescent="0.25">
      <c r="B65" s="40" t="s">
        <v>112</v>
      </c>
      <c r="C65" s="66" t="s">
        <v>113</v>
      </c>
      <c r="D65" s="61">
        <v>10</v>
      </c>
      <c r="E65" s="8"/>
      <c r="F65" s="57"/>
      <c r="G65" s="85">
        <v>5</v>
      </c>
      <c r="H65" s="85">
        <v>3</v>
      </c>
      <c r="I65" s="85">
        <v>2</v>
      </c>
      <c r="J65" s="83"/>
      <c r="K65" s="25"/>
    </row>
    <row r="66" spans="1:11" s="83" customFormat="1" ht="24" x14ac:dyDescent="0.25">
      <c r="A66" s="78"/>
      <c r="B66" s="90" t="s">
        <v>114</v>
      </c>
      <c r="C66" s="91" t="s">
        <v>67</v>
      </c>
      <c r="D66" s="92">
        <f>D43+D52+D55+D60+D63+D48</f>
        <v>339</v>
      </c>
      <c r="E66" s="8"/>
      <c r="F66" s="93"/>
      <c r="G66" s="93">
        <f>G43+G52+G55+G60+G63+G48</f>
        <v>145.6</v>
      </c>
      <c r="H66" s="93">
        <f>H43+H52+H55+H60+H63+H48</f>
        <v>106.8</v>
      </c>
      <c r="I66" s="93">
        <f>I43+I52+I55+I60+I63+I48</f>
        <v>86.6</v>
      </c>
      <c r="K66" s="25"/>
    </row>
    <row r="67" spans="1:11" s="83" customFormat="1" ht="13.8" x14ac:dyDescent="0.25">
      <c r="A67" s="78"/>
      <c r="B67" s="94"/>
      <c r="C67" s="95"/>
      <c r="D67" s="96"/>
      <c r="E67" s="97"/>
      <c r="F67" s="98"/>
      <c r="G67" s="98"/>
      <c r="H67" s="98"/>
      <c r="I67" s="98"/>
      <c r="K67" s="25"/>
    </row>
    <row r="68" spans="1:11" s="78" customFormat="1" ht="24.75" customHeight="1" x14ac:dyDescent="0.25">
      <c r="B68" s="99" t="s">
        <v>115</v>
      </c>
      <c r="C68" s="100"/>
      <c r="D68" s="101">
        <f>SUM(D66,D38,D20)</f>
        <v>2818</v>
      </c>
      <c r="E68" s="102"/>
      <c r="F68" s="103"/>
      <c r="G68" s="103">
        <f>SUM(G66,G38,G20)</f>
        <v>575.5</v>
      </c>
      <c r="H68" s="103">
        <f>SUM(H66,H38,H20)</f>
        <v>1527.8</v>
      </c>
      <c r="I68" s="103">
        <f>SUM(I66,I38,I20)</f>
        <v>714.7</v>
      </c>
      <c r="J68" s="83"/>
      <c r="K68" s="25"/>
    </row>
    <row r="69" spans="1:11" s="78" customFormat="1" x14ac:dyDescent="0.2">
      <c r="B69" s="2"/>
      <c r="C69" s="2"/>
      <c r="D69" s="2"/>
      <c r="E69" s="1"/>
      <c r="F69" s="2"/>
      <c r="G69" s="2"/>
      <c r="H69" s="2"/>
      <c r="I69" s="2"/>
      <c r="J69" s="83"/>
      <c r="K69" s="25"/>
    </row>
    <row r="70" spans="1:11" s="83" customFormat="1" x14ac:dyDescent="0.2">
      <c r="A70" s="78"/>
      <c r="B70" s="2"/>
      <c r="C70" s="2"/>
      <c r="D70" s="2"/>
      <c r="E70" s="1"/>
      <c r="F70" s="2"/>
      <c r="G70" s="2"/>
      <c r="H70" s="2"/>
      <c r="I70" s="2"/>
      <c r="K70" s="25"/>
    </row>
    <row r="71" spans="1:11" x14ac:dyDescent="0.2">
      <c r="K71" s="25"/>
    </row>
  </sheetData>
  <mergeCells count="7">
    <mergeCell ref="B41:B42"/>
    <mergeCell ref="C41:C42"/>
    <mergeCell ref="B3:C3"/>
    <mergeCell ref="B4:B5"/>
    <mergeCell ref="C4:C5"/>
    <mergeCell ref="B23:B24"/>
    <mergeCell ref="C23:C2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W64"/>
  <sheetViews>
    <sheetView zoomScale="90" zoomScaleNormal="90" workbookViewId="0">
      <selection activeCell="Z10" sqref="Z10"/>
    </sheetView>
  </sheetViews>
  <sheetFormatPr baseColWidth="10" defaultColWidth="13.88671875" defaultRowHeight="13.2" x14ac:dyDescent="0.25"/>
  <cols>
    <col min="1" max="1" width="4" style="104" customWidth="1"/>
    <col min="2" max="2" width="3" style="105" customWidth="1"/>
    <col min="3" max="3" width="12.33203125" style="105" customWidth="1"/>
    <col min="4" max="4" width="85.44140625" style="105" customWidth="1"/>
    <col min="5" max="23" width="4.33203125" style="104" customWidth="1"/>
    <col min="24" max="115" width="10" style="104" customWidth="1"/>
    <col min="116" max="222" width="13.88671875" style="104"/>
    <col min="223" max="223" width="0.21875" style="104" customWidth="1"/>
    <col min="224" max="224" width="13.88671875" style="104"/>
    <col min="225" max="225" width="8.77734375" style="104" customWidth="1"/>
    <col min="226" max="226" width="90" style="104" customWidth="1"/>
    <col min="227" max="270" width="4.44140625" style="104" customWidth="1"/>
    <col min="271" max="271" width="19.33203125" style="104" customWidth="1"/>
    <col min="272" max="272" width="1.77734375" style="104" customWidth="1"/>
    <col min="273" max="273" width="10" style="104" customWidth="1"/>
    <col min="274" max="274" width="1.21875" style="104" customWidth="1"/>
    <col min="275" max="371" width="10" style="104" customWidth="1"/>
    <col min="372" max="478" width="13.88671875" style="104"/>
    <col min="479" max="479" width="0.21875" style="104" customWidth="1"/>
    <col min="480" max="480" width="13.88671875" style="104"/>
    <col min="481" max="481" width="8.77734375" style="104" customWidth="1"/>
    <col min="482" max="482" width="90" style="104" customWidth="1"/>
    <col min="483" max="526" width="4.44140625" style="104" customWidth="1"/>
    <col min="527" max="527" width="19.33203125" style="104" customWidth="1"/>
    <col min="528" max="528" width="1.77734375" style="104" customWidth="1"/>
    <col min="529" max="529" width="10" style="104" customWidth="1"/>
    <col min="530" max="530" width="1.21875" style="104" customWidth="1"/>
    <col min="531" max="627" width="10" style="104" customWidth="1"/>
    <col min="628" max="734" width="13.88671875" style="104"/>
    <col min="735" max="735" width="0.21875" style="104" customWidth="1"/>
    <col min="736" max="736" width="13.88671875" style="104"/>
    <col min="737" max="737" width="8.77734375" style="104" customWidth="1"/>
    <col min="738" max="738" width="90" style="104" customWidth="1"/>
    <col min="739" max="782" width="4.44140625" style="104" customWidth="1"/>
    <col min="783" max="783" width="19.33203125" style="104" customWidth="1"/>
    <col min="784" max="784" width="1.77734375" style="104" customWidth="1"/>
    <col min="785" max="785" width="10" style="104" customWidth="1"/>
    <col min="786" max="786" width="1.21875" style="104" customWidth="1"/>
    <col min="787" max="883" width="10" style="104" customWidth="1"/>
    <col min="884" max="990" width="13.88671875" style="104"/>
    <col min="991" max="991" width="0.21875" style="104" customWidth="1"/>
    <col min="992" max="992" width="13.88671875" style="104"/>
    <col min="993" max="993" width="8.77734375" style="104" customWidth="1"/>
    <col min="994" max="994" width="90" style="104" customWidth="1"/>
    <col min="995" max="1038" width="4.44140625" style="104" customWidth="1"/>
    <col min="1039" max="1039" width="19.33203125" style="104" customWidth="1"/>
    <col min="1040" max="1040" width="1.77734375" style="104" customWidth="1"/>
    <col min="1041" max="1041" width="10" style="104" customWidth="1"/>
    <col min="1042" max="1042" width="1.21875" style="104" customWidth="1"/>
    <col min="1043" max="1139" width="10" style="104" customWidth="1"/>
    <col min="1140" max="1246" width="13.88671875" style="104"/>
    <col min="1247" max="1247" width="0.21875" style="104" customWidth="1"/>
    <col min="1248" max="1248" width="13.88671875" style="104"/>
    <col min="1249" max="1249" width="8.77734375" style="104" customWidth="1"/>
    <col min="1250" max="1250" width="90" style="104" customWidth="1"/>
    <col min="1251" max="1294" width="4.44140625" style="104" customWidth="1"/>
    <col min="1295" max="1295" width="19.33203125" style="104" customWidth="1"/>
    <col min="1296" max="1296" width="1.77734375" style="104" customWidth="1"/>
    <col min="1297" max="1297" width="10" style="104" customWidth="1"/>
    <col min="1298" max="1298" width="1.21875" style="104" customWidth="1"/>
    <col min="1299" max="1395" width="10" style="104" customWidth="1"/>
    <col min="1396" max="1502" width="13.88671875" style="104"/>
    <col min="1503" max="1503" width="0.21875" style="104" customWidth="1"/>
    <col min="1504" max="1504" width="13.88671875" style="104"/>
    <col min="1505" max="1505" width="8.77734375" style="104" customWidth="1"/>
    <col min="1506" max="1506" width="90" style="104" customWidth="1"/>
    <col min="1507" max="1550" width="4.44140625" style="104" customWidth="1"/>
    <col min="1551" max="1551" width="19.33203125" style="104" customWidth="1"/>
    <col min="1552" max="1552" width="1.77734375" style="104" customWidth="1"/>
    <col min="1553" max="1553" width="10" style="104" customWidth="1"/>
    <col min="1554" max="1554" width="1.21875" style="104" customWidth="1"/>
    <col min="1555" max="1651" width="10" style="104" customWidth="1"/>
    <col min="1652" max="1758" width="13.88671875" style="104"/>
    <col min="1759" max="1759" width="0.21875" style="104" customWidth="1"/>
    <col min="1760" max="1760" width="13.88671875" style="104"/>
    <col min="1761" max="1761" width="8.77734375" style="104" customWidth="1"/>
    <col min="1762" max="1762" width="90" style="104" customWidth="1"/>
    <col min="1763" max="1806" width="4.44140625" style="104" customWidth="1"/>
    <col min="1807" max="1807" width="19.33203125" style="104" customWidth="1"/>
    <col min="1808" max="1808" width="1.77734375" style="104" customWidth="1"/>
    <col min="1809" max="1809" width="10" style="104" customWidth="1"/>
    <col min="1810" max="1810" width="1.21875" style="104" customWidth="1"/>
    <col min="1811" max="1907" width="10" style="104" customWidth="1"/>
    <col min="1908" max="2014" width="13.88671875" style="104"/>
    <col min="2015" max="2015" width="0.21875" style="104" customWidth="1"/>
    <col min="2016" max="2016" width="13.88671875" style="104"/>
    <col min="2017" max="2017" width="8.77734375" style="104" customWidth="1"/>
    <col min="2018" max="2018" width="90" style="104" customWidth="1"/>
    <col min="2019" max="2062" width="4.44140625" style="104" customWidth="1"/>
    <col min="2063" max="2063" width="19.33203125" style="104" customWidth="1"/>
    <col min="2064" max="2064" width="1.77734375" style="104" customWidth="1"/>
    <col min="2065" max="2065" width="10" style="104" customWidth="1"/>
    <col min="2066" max="2066" width="1.21875" style="104" customWidth="1"/>
    <col min="2067" max="2163" width="10" style="104" customWidth="1"/>
    <col min="2164" max="2270" width="13.88671875" style="104"/>
    <col min="2271" max="2271" width="0.21875" style="104" customWidth="1"/>
    <col min="2272" max="2272" width="13.88671875" style="104"/>
    <col min="2273" max="2273" width="8.77734375" style="104" customWidth="1"/>
    <col min="2274" max="2274" width="90" style="104" customWidth="1"/>
    <col min="2275" max="2318" width="4.44140625" style="104" customWidth="1"/>
    <col min="2319" max="2319" width="19.33203125" style="104" customWidth="1"/>
    <col min="2320" max="2320" width="1.77734375" style="104" customWidth="1"/>
    <col min="2321" max="2321" width="10" style="104" customWidth="1"/>
    <col min="2322" max="2322" width="1.21875" style="104" customWidth="1"/>
    <col min="2323" max="2419" width="10" style="104" customWidth="1"/>
    <col min="2420" max="2526" width="13.88671875" style="104"/>
    <col min="2527" max="2527" width="0.21875" style="104" customWidth="1"/>
    <col min="2528" max="2528" width="13.88671875" style="104"/>
    <col min="2529" max="2529" width="8.77734375" style="104" customWidth="1"/>
    <col min="2530" max="2530" width="90" style="104" customWidth="1"/>
    <col min="2531" max="2574" width="4.44140625" style="104" customWidth="1"/>
    <col min="2575" max="2575" width="19.33203125" style="104" customWidth="1"/>
    <col min="2576" max="2576" width="1.77734375" style="104" customWidth="1"/>
    <col min="2577" max="2577" width="10" style="104" customWidth="1"/>
    <col min="2578" max="2578" width="1.21875" style="104" customWidth="1"/>
    <col min="2579" max="2675" width="10" style="104" customWidth="1"/>
    <col min="2676" max="2782" width="13.88671875" style="104"/>
    <col min="2783" max="2783" width="0.21875" style="104" customWidth="1"/>
    <col min="2784" max="2784" width="13.88671875" style="104"/>
    <col min="2785" max="2785" width="8.77734375" style="104" customWidth="1"/>
    <col min="2786" max="2786" width="90" style="104" customWidth="1"/>
    <col min="2787" max="2830" width="4.44140625" style="104" customWidth="1"/>
    <col min="2831" max="2831" width="19.33203125" style="104" customWidth="1"/>
    <col min="2832" max="2832" width="1.77734375" style="104" customWidth="1"/>
    <col min="2833" max="2833" width="10" style="104" customWidth="1"/>
    <col min="2834" max="2834" width="1.21875" style="104" customWidth="1"/>
    <col min="2835" max="2931" width="10" style="104" customWidth="1"/>
    <col min="2932" max="3038" width="13.88671875" style="104"/>
    <col min="3039" max="3039" width="0.21875" style="104" customWidth="1"/>
    <col min="3040" max="3040" width="13.88671875" style="104"/>
    <col min="3041" max="3041" width="8.77734375" style="104" customWidth="1"/>
    <col min="3042" max="3042" width="90" style="104" customWidth="1"/>
    <col min="3043" max="3086" width="4.44140625" style="104" customWidth="1"/>
    <col min="3087" max="3087" width="19.33203125" style="104" customWidth="1"/>
    <col min="3088" max="3088" width="1.77734375" style="104" customWidth="1"/>
    <col min="3089" max="3089" width="10" style="104" customWidth="1"/>
    <col min="3090" max="3090" width="1.21875" style="104" customWidth="1"/>
    <col min="3091" max="3187" width="10" style="104" customWidth="1"/>
    <col min="3188" max="3294" width="13.88671875" style="104"/>
    <col min="3295" max="3295" width="0.21875" style="104" customWidth="1"/>
    <col min="3296" max="3296" width="13.88671875" style="104"/>
    <col min="3297" max="3297" width="8.77734375" style="104" customWidth="1"/>
    <col min="3298" max="3298" width="90" style="104" customWidth="1"/>
    <col min="3299" max="3342" width="4.44140625" style="104" customWidth="1"/>
    <col min="3343" max="3343" width="19.33203125" style="104" customWidth="1"/>
    <col min="3344" max="3344" width="1.77734375" style="104" customWidth="1"/>
    <col min="3345" max="3345" width="10" style="104" customWidth="1"/>
    <col min="3346" max="3346" width="1.21875" style="104" customWidth="1"/>
    <col min="3347" max="3443" width="10" style="104" customWidth="1"/>
    <col min="3444" max="3550" width="13.88671875" style="104"/>
    <col min="3551" max="3551" width="0.21875" style="104" customWidth="1"/>
    <col min="3552" max="3552" width="13.88671875" style="104"/>
    <col min="3553" max="3553" width="8.77734375" style="104" customWidth="1"/>
    <col min="3554" max="3554" width="90" style="104" customWidth="1"/>
    <col min="3555" max="3598" width="4.44140625" style="104" customWidth="1"/>
    <col min="3599" max="3599" width="19.33203125" style="104" customWidth="1"/>
    <col min="3600" max="3600" width="1.77734375" style="104" customWidth="1"/>
    <col min="3601" max="3601" width="10" style="104" customWidth="1"/>
    <col min="3602" max="3602" width="1.21875" style="104" customWidth="1"/>
    <col min="3603" max="3699" width="10" style="104" customWidth="1"/>
    <col min="3700" max="3806" width="13.88671875" style="104"/>
    <col min="3807" max="3807" width="0.21875" style="104" customWidth="1"/>
    <col min="3808" max="3808" width="13.88671875" style="104"/>
    <col min="3809" max="3809" width="8.77734375" style="104" customWidth="1"/>
    <col min="3810" max="3810" width="90" style="104" customWidth="1"/>
    <col min="3811" max="3854" width="4.44140625" style="104" customWidth="1"/>
    <col min="3855" max="3855" width="19.33203125" style="104" customWidth="1"/>
    <col min="3856" max="3856" width="1.77734375" style="104" customWidth="1"/>
    <col min="3857" max="3857" width="10" style="104" customWidth="1"/>
    <col min="3858" max="3858" width="1.21875" style="104" customWidth="1"/>
    <col min="3859" max="3955" width="10" style="104" customWidth="1"/>
    <col min="3956" max="4062" width="13.88671875" style="104"/>
    <col min="4063" max="4063" width="0.21875" style="104" customWidth="1"/>
    <col min="4064" max="4064" width="13.88671875" style="104"/>
    <col min="4065" max="4065" width="8.77734375" style="104" customWidth="1"/>
    <col min="4066" max="4066" width="90" style="104" customWidth="1"/>
    <col min="4067" max="4110" width="4.44140625" style="104" customWidth="1"/>
    <col min="4111" max="4111" width="19.33203125" style="104" customWidth="1"/>
    <col min="4112" max="4112" width="1.77734375" style="104" customWidth="1"/>
    <col min="4113" max="4113" width="10" style="104" customWidth="1"/>
    <col min="4114" max="4114" width="1.21875" style="104" customWidth="1"/>
    <col min="4115" max="4211" width="10" style="104" customWidth="1"/>
    <col min="4212" max="4318" width="13.88671875" style="104"/>
    <col min="4319" max="4319" width="0.21875" style="104" customWidth="1"/>
    <col min="4320" max="4320" width="13.88671875" style="104"/>
    <col min="4321" max="4321" width="8.77734375" style="104" customWidth="1"/>
    <col min="4322" max="4322" width="90" style="104" customWidth="1"/>
    <col min="4323" max="4366" width="4.44140625" style="104" customWidth="1"/>
    <col min="4367" max="4367" width="19.33203125" style="104" customWidth="1"/>
    <col min="4368" max="4368" width="1.77734375" style="104" customWidth="1"/>
    <col min="4369" max="4369" width="10" style="104" customWidth="1"/>
    <col min="4370" max="4370" width="1.21875" style="104" customWidth="1"/>
    <col min="4371" max="4467" width="10" style="104" customWidth="1"/>
    <col min="4468" max="4574" width="13.88671875" style="104"/>
    <col min="4575" max="4575" width="0.21875" style="104" customWidth="1"/>
    <col min="4576" max="4576" width="13.88671875" style="104"/>
    <col min="4577" max="4577" width="8.77734375" style="104" customWidth="1"/>
    <col min="4578" max="4578" width="90" style="104" customWidth="1"/>
    <col min="4579" max="4622" width="4.44140625" style="104" customWidth="1"/>
    <col min="4623" max="4623" width="19.33203125" style="104" customWidth="1"/>
    <col min="4624" max="4624" width="1.77734375" style="104" customWidth="1"/>
    <col min="4625" max="4625" width="10" style="104" customWidth="1"/>
    <col min="4626" max="4626" width="1.21875" style="104" customWidth="1"/>
    <col min="4627" max="4723" width="10" style="104" customWidth="1"/>
    <col min="4724" max="4830" width="13.88671875" style="104"/>
    <col min="4831" max="4831" width="0.21875" style="104" customWidth="1"/>
    <col min="4832" max="4832" width="13.88671875" style="104"/>
    <col min="4833" max="4833" width="8.77734375" style="104" customWidth="1"/>
    <col min="4834" max="4834" width="90" style="104" customWidth="1"/>
    <col min="4835" max="4878" width="4.44140625" style="104" customWidth="1"/>
    <col min="4879" max="4879" width="19.33203125" style="104" customWidth="1"/>
    <col min="4880" max="4880" width="1.77734375" style="104" customWidth="1"/>
    <col min="4881" max="4881" width="10" style="104" customWidth="1"/>
    <col min="4882" max="4882" width="1.21875" style="104" customWidth="1"/>
    <col min="4883" max="4979" width="10" style="104" customWidth="1"/>
    <col min="4980" max="5086" width="13.88671875" style="104"/>
    <col min="5087" max="5087" width="0.21875" style="104" customWidth="1"/>
    <col min="5088" max="5088" width="13.88671875" style="104"/>
    <col min="5089" max="5089" width="8.77734375" style="104" customWidth="1"/>
    <col min="5090" max="5090" width="90" style="104" customWidth="1"/>
    <col min="5091" max="5134" width="4.44140625" style="104" customWidth="1"/>
    <col min="5135" max="5135" width="19.33203125" style="104" customWidth="1"/>
    <col min="5136" max="5136" width="1.77734375" style="104" customWidth="1"/>
    <col min="5137" max="5137" width="10" style="104" customWidth="1"/>
    <col min="5138" max="5138" width="1.21875" style="104" customWidth="1"/>
    <col min="5139" max="5235" width="10" style="104" customWidth="1"/>
    <col min="5236" max="5342" width="13.88671875" style="104"/>
    <col min="5343" max="5343" width="0.21875" style="104" customWidth="1"/>
    <col min="5344" max="5344" width="13.88671875" style="104"/>
    <col min="5345" max="5345" width="8.77734375" style="104" customWidth="1"/>
    <col min="5346" max="5346" width="90" style="104" customWidth="1"/>
    <col min="5347" max="5390" width="4.44140625" style="104" customWidth="1"/>
    <col min="5391" max="5391" width="19.33203125" style="104" customWidth="1"/>
    <col min="5392" max="5392" width="1.77734375" style="104" customWidth="1"/>
    <col min="5393" max="5393" width="10" style="104" customWidth="1"/>
    <col min="5394" max="5394" width="1.21875" style="104" customWidth="1"/>
    <col min="5395" max="5491" width="10" style="104" customWidth="1"/>
    <col min="5492" max="5598" width="13.88671875" style="104"/>
    <col min="5599" max="5599" width="0.21875" style="104" customWidth="1"/>
    <col min="5600" max="5600" width="13.88671875" style="104"/>
    <col min="5601" max="5601" width="8.77734375" style="104" customWidth="1"/>
    <col min="5602" max="5602" width="90" style="104" customWidth="1"/>
    <col min="5603" max="5646" width="4.44140625" style="104" customWidth="1"/>
    <col min="5647" max="5647" width="19.33203125" style="104" customWidth="1"/>
    <col min="5648" max="5648" width="1.77734375" style="104" customWidth="1"/>
    <col min="5649" max="5649" width="10" style="104" customWidth="1"/>
    <col min="5650" max="5650" width="1.21875" style="104" customWidth="1"/>
    <col min="5651" max="5747" width="10" style="104" customWidth="1"/>
    <col min="5748" max="5854" width="13.88671875" style="104"/>
    <col min="5855" max="5855" width="0.21875" style="104" customWidth="1"/>
    <col min="5856" max="5856" width="13.88671875" style="104"/>
    <col min="5857" max="5857" width="8.77734375" style="104" customWidth="1"/>
    <col min="5858" max="5858" width="90" style="104" customWidth="1"/>
    <col min="5859" max="5902" width="4.44140625" style="104" customWidth="1"/>
    <col min="5903" max="5903" width="19.33203125" style="104" customWidth="1"/>
    <col min="5904" max="5904" width="1.77734375" style="104" customWidth="1"/>
    <col min="5905" max="5905" width="10" style="104" customWidth="1"/>
    <col min="5906" max="5906" width="1.21875" style="104" customWidth="1"/>
    <col min="5907" max="6003" width="10" style="104" customWidth="1"/>
    <col min="6004" max="6110" width="13.88671875" style="104"/>
    <col min="6111" max="6111" width="0.21875" style="104" customWidth="1"/>
    <col min="6112" max="6112" width="13.88671875" style="104"/>
    <col min="6113" max="6113" width="8.77734375" style="104" customWidth="1"/>
    <col min="6114" max="6114" width="90" style="104" customWidth="1"/>
    <col min="6115" max="6158" width="4.44140625" style="104" customWidth="1"/>
    <col min="6159" max="6159" width="19.33203125" style="104" customWidth="1"/>
    <col min="6160" max="6160" width="1.77734375" style="104" customWidth="1"/>
    <col min="6161" max="6161" width="10" style="104" customWidth="1"/>
    <col min="6162" max="6162" width="1.21875" style="104" customWidth="1"/>
    <col min="6163" max="6259" width="10" style="104" customWidth="1"/>
    <col min="6260" max="6366" width="13.88671875" style="104"/>
    <col min="6367" max="6367" width="0.21875" style="104" customWidth="1"/>
    <col min="6368" max="6368" width="13.88671875" style="104"/>
    <col min="6369" max="6369" width="8.77734375" style="104" customWidth="1"/>
    <col min="6370" max="6370" width="90" style="104" customWidth="1"/>
    <col min="6371" max="6414" width="4.44140625" style="104" customWidth="1"/>
    <col min="6415" max="6415" width="19.33203125" style="104" customWidth="1"/>
    <col min="6416" max="6416" width="1.77734375" style="104" customWidth="1"/>
    <col min="6417" max="6417" width="10" style="104" customWidth="1"/>
    <col min="6418" max="6418" width="1.21875" style="104" customWidth="1"/>
    <col min="6419" max="6515" width="10" style="104" customWidth="1"/>
    <col min="6516" max="6622" width="13.88671875" style="104"/>
    <col min="6623" max="6623" width="0.21875" style="104" customWidth="1"/>
    <col min="6624" max="6624" width="13.88671875" style="104"/>
    <col min="6625" max="6625" width="8.77734375" style="104" customWidth="1"/>
    <col min="6626" max="6626" width="90" style="104" customWidth="1"/>
    <col min="6627" max="6670" width="4.44140625" style="104" customWidth="1"/>
    <col min="6671" max="6671" width="19.33203125" style="104" customWidth="1"/>
    <col min="6672" max="6672" width="1.77734375" style="104" customWidth="1"/>
    <col min="6673" max="6673" width="10" style="104" customWidth="1"/>
    <col min="6674" max="6674" width="1.21875" style="104" customWidth="1"/>
    <col min="6675" max="6771" width="10" style="104" customWidth="1"/>
    <col min="6772" max="6878" width="13.88671875" style="104"/>
    <col min="6879" max="6879" width="0.21875" style="104" customWidth="1"/>
    <col min="6880" max="6880" width="13.88671875" style="104"/>
    <col min="6881" max="6881" width="8.77734375" style="104" customWidth="1"/>
    <col min="6882" max="6882" width="90" style="104" customWidth="1"/>
    <col min="6883" max="6926" width="4.44140625" style="104" customWidth="1"/>
    <col min="6927" max="6927" width="19.33203125" style="104" customWidth="1"/>
    <col min="6928" max="6928" width="1.77734375" style="104" customWidth="1"/>
    <col min="6929" max="6929" width="10" style="104" customWidth="1"/>
    <col min="6930" max="6930" width="1.21875" style="104" customWidth="1"/>
    <col min="6931" max="7027" width="10" style="104" customWidth="1"/>
    <col min="7028" max="7134" width="13.88671875" style="104"/>
    <col min="7135" max="7135" width="0.21875" style="104" customWidth="1"/>
    <col min="7136" max="7136" width="13.88671875" style="104"/>
    <col min="7137" max="7137" width="8.77734375" style="104" customWidth="1"/>
    <col min="7138" max="7138" width="90" style="104" customWidth="1"/>
    <col min="7139" max="7182" width="4.44140625" style="104" customWidth="1"/>
    <col min="7183" max="7183" width="19.33203125" style="104" customWidth="1"/>
    <col min="7184" max="7184" width="1.77734375" style="104" customWidth="1"/>
    <col min="7185" max="7185" width="10" style="104" customWidth="1"/>
    <col min="7186" max="7186" width="1.21875" style="104" customWidth="1"/>
    <col min="7187" max="7283" width="10" style="104" customWidth="1"/>
    <col min="7284" max="7390" width="13.88671875" style="104"/>
    <col min="7391" max="7391" width="0.21875" style="104" customWidth="1"/>
    <col min="7392" max="7392" width="13.88671875" style="104"/>
    <col min="7393" max="7393" width="8.77734375" style="104" customWidth="1"/>
    <col min="7394" max="7394" width="90" style="104" customWidth="1"/>
    <col min="7395" max="7438" width="4.44140625" style="104" customWidth="1"/>
    <col min="7439" max="7439" width="19.33203125" style="104" customWidth="1"/>
    <col min="7440" max="7440" width="1.77734375" style="104" customWidth="1"/>
    <col min="7441" max="7441" width="10" style="104" customWidth="1"/>
    <col min="7442" max="7442" width="1.21875" style="104" customWidth="1"/>
    <col min="7443" max="7539" width="10" style="104" customWidth="1"/>
    <col min="7540" max="7646" width="13.88671875" style="104"/>
    <col min="7647" max="7647" width="0.21875" style="104" customWidth="1"/>
    <col min="7648" max="7648" width="13.88671875" style="104"/>
    <col min="7649" max="7649" width="8.77734375" style="104" customWidth="1"/>
    <col min="7650" max="7650" width="90" style="104" customWidth="1"/>
    <col min="7651" max="7694" width="4.44140625" style="104" customWidth="1"/>
    <col min="7695" max="7695" width="19.33203125" style="104" customWidth="1"/>
    <col min="7696" max="7696" width="1.77734375" style="104" customWidth="1"/>
    <col min="7697" max="7697" width="10" style="104" customWidth="1"/>
    <col min="7698" max="7698" width="1.21875" style="104" customWidth="1"/>
    <col min="7699" max="7795" width="10" style="104" customWidth="1"/>
    <col min="7796" max="7902" width="13.88671875" style="104"/>
    <col min="7903" max="7903" width="0.21875" style="104" customWidth="1"/>
    <col min="7904" max="7904" width="13.88671875" style="104"/>
    <col min="7905" max="7905" width="8.77734375" style="104" customWidth="1"/>
    <col min="7906" max="7906" width="90" style="104" customWidth="1"/>
    <col min="7907" max="7950" width="4.44140625" style="104" customWidth="1"/>
    <col min="7951" max="7951" width="19.33203125" style="104" customWidth="1"/>
    <col min="7952" max="7952" width="1.77734375" style="104" customWidth="1"/>
    <col min="7953" max="7953" width="10" style="104" customWidth="1"/>
    <col min="7954" max="7954" width="1.21875" style="104" customWidth="1"/>
    <col min="7955" max="8051" width="10" style="104" customWidth="1"/>
    <col min="8052" max="8158" width="13.88671875" style="104"/>
    <col min="8159" max="8159" width="0.21875" style="104" customWidth="1"/>
    <col min="8160" max="8160" width="13.88671875" style="104"/>
    <col min="8161" max="8161" width="8.77734375" style="104" customWidth="1"/>
    <col min="8162" max="8162" width="90" style="104" customWidth="1"/>
    <col min="8163" max="8206" width="4.44140625" style="104" customWidth="1"/>
    <col min="8207" max="8207" width="19.33203125" style="104" customWidth="1"/>
    <col min="8208" max="8208" width="1.77734375" style="104" customWidth="1"/>
    <col min="8209" max="8209" width="10" style="104" customWidth="1"/>
    <col min="8210" max="8210" width="1.21875" style="104" customWidth="1"/>
    <col min="8211" max="8307" width="10" style="104" customWidth="1"/>
    <col min="8308" max="8414" width="13.88671875" style="104"/>
    <col min="8415" max="8415" width="0.21875" style="104" customWidth="1"/>
    <col min="8416" max="8416" width="13.88671875" style="104"/>
    <col min="8417" max="8417" width="8.77734375" style="104" customWidth="1"/>
    <col min="8418" max="8418" width="90" style="104" customWidth="1"/>
    <col min="8419" max="8462" width="4.44140625" style="104" customWidth="1"/>
    <col min="8463" max="8463" width="19.33203125" style="104" customWidth="1"/>
    <col min="8464" max="8464" width="1.77734375" style="104" customWidth="1"/>
    <col min="8465" max="8465" width="10" style="104" customWidth="1"/>
    <col min="8466" max="8466" width="1.21875" style="104" customWidth="1"/>
    <col min="8467" max="8563" width="10" style="104" customWidth="1"/>
    <col min="8564" max="8670" width="13.88671875" style="104"/>
    <col min="8671" max="8671" width="0.21875" style="104" customWidth="1"/>
    <col min="8672" max="8672" width="13.88671875" style="104"/>
    <col min="8673" max="8673" width="8.77734375" style="104" customWidth="1"/>
    <col min="8674" max="8674" width="90" style="104" customWidth="1"/>
    <col min="8675" max="8718" width="4.44140625" style="104" customWidth="1"/>
    <col min="8719" max="8719" width="19.33203125" style="104" customWidth="1"/>
    <col min="8720" max="8720" width="1.77734375" style="104" customWidth="1"/>
    <col min="8721" max="8721" width="10" style="104" customWidth="1"/>
    <col min="8722" max="8722" width="1.21875" style="104" customWidth="1"/>
    <col min="8723" max="8819" width="10" style="104" customWidth="1"/>
    <col min="8820" max="8926" width="13.88671875" style="104"/>
    <col min="8927" max="8927" width="0.21875" style="104" customWidth="1"/>
    <col min="8928" max="8928" width="13.88671875" style="104"/>
    <col min="8929" max="8929" width="8.77734375" style="104" customWidth="1"/>
    <col min="8930" max="8930" width="90" style="104" customWidth="1"/>
    <col min="8931" max="8974" width="4.44140625" style="104" customWidth="1"/>
    <col min="8975" max="8975" width="19.33203125" style="104" customWidth="1"/>
    <col min="8976" max="8976" width="1.77734375" style="104" customWidth="1"/>
    <col min="8977" max="8977" width="10" style="104" customWidth="1"/>
    <col min="8978" max="8978" width="1.21875" style="104" customWidth="1"/>
    <col min="8979" max="9075" width="10" style="104" customWidth="1"/>
    <col min="9076" max="9182" width="13.88671875" style="104"/>
    <col min="9183" max="9183" width="0.21875" style="104" customWidth="1"/>
    <col min="9184" max="9184" width="13.88671875" style="104"/>
    <col min="9185" max="9185" width="8.77734375" style="104" customWidth="1"/>
    <col min="9186" max="9186" width="90" style="104" customWidth="1"/>
    <col min="9187" max="9230" width="4.44140625" style="104" customWidth="1"/>
    <col min="9231" max="9231" width="19.33203125" style="104" customWidth="1"/>
    <col min="9232" max="9232" width="1.77734375" style="104" customWidth="1"/>
    <col min="9233" max="9233" width="10" style="104" customWidth="1"/>
    <col min="9234" max="9234" width="1.21875" style="104" customWidth="1"/>
    <col min="9235" max="9331" width="10" style="104" customWidth="1"/>
    <col min="9332" max="9438" width="13.88671875" style="104"/>
    <col min="9439" max="9439" width="0.21875" style="104" customWidth="1"/>
    <col min="9440" max="9440" width="13.88671875" style="104"/>
    <col min="9441" max="9441" width="8.77734375" style="104" customWidth="1"/>
    <col min="9442" max="9442" width="90" style="104" customWidth="1"/>
    <col min="9443" max="9486" width="4.44140625" style="104" customWidth="1"/>
    <col min="9487" max="9487" width="19.33203125" style="104" customWidth="1"/>
    <col min="9488" max="9488" width="1.77734375" style="104" customWidth="1"/>
    <col min="9489" max="9489" width="10" style="104" customWidth="1"/>
    <col min="9490" max="9490" width="1.21875" style="104" customWidth="1"/>
    <col min="9491" max="9587" width="10" style="104" customWidth="1"/>
    <col min="9588" max="9694" width="13.88671875" style="104"/>
    <col min="9695" max="9695" width="0.21875" style="104" customWidth="1"/>
    <col min="9696" max="9696" width="13.88671875" style="104"/>
    <col min="9697" max="9697" width="8.77734375" style="104" customWidth="1"/>
    <col min="9698" max="9698" width="90" style="104" customWidth="1"/>
    <col min="9699" max="9742" width="4.44140625" style="104" customWidth="1"/>
    <col min="9743" max="9743" width="19.33203125" style="104" customWidth="1"/>
    <col min="9744" max="9744" width="1.77734375" style="104" customWidth="1"/>
    <col min="9745" max="9745" width="10" style="104" customWidth="1"/>
    <col min="9746" max="9746" width="1.21875" style="104" customWidth="1"/>
    <col min="9747" max="9843" width="10" style="104" customWidth="1"/>
    <col min="9844" max="9950" width="13.88671875" style="104"/>
    <col min="9951" max="9951" width="0.21875" style="104" customWidth="1"/>
    <col min="9952" max="9952" width="13.88671875" style="104"/>
    <col min="9953" max="9953" width="8.77734375" style="104" customWidth="1"/>
    <col min="9954" max="9954" width="90" style="104" customWidth="1"/>
    <col min="9955" max="9998" width="4.44140625" style="104" customWidth="1"/>
    <col min="9999" max="9999" width="19.33203125" style="104" customWidth="1"/>
    <col min="10000" max="10000" width="1.77734375" style="104" customWidth="1"/>
    <col min="10001" max="10001" width="10" style="104" customWidth="1"/>
    <col min="10002" max="10002" width="1.21875" style="104" customWidth="1"/>
    <col min="10003" max="10099" width="10" style="104" customWidth="1"/>
    <col min="10100" max="10206" width="13.88671875" style="104"/>
    <col min="10207" max="10207" width="0.21875" style="104" customWidth="1"/>
    <col min="10208" max="10208" width="13.88671875" style="104"/>
    <col min="10209" max="10209" width="8.77734375" style="104" customWidth="1"/>
    <col min="10210" max="10210" width="90" style="104" customWidth="1"/>
    <col min="10211" max="10254" width="4.44140625" style="104" customWidth="1"/>
    <col min="10255" max="10255" width="19.33203125" style="104" customWidth="1"/>
    <col min="10256" max="10256" width="1.77734375" style="104" customWidth="1"/>
    <col min="10257" max="10257" width="10" style="104" customWidth="1"/>
    <col min="10258" max="10258" width="1.21875" style="104" customWidth="1"/>
    <col min="10259" max="10355" width="10" style="104" customWidth="1"/>
    <col min="10356" max="10462" width="13.88671875" style="104"/>
    <col min="10463" max="10463" width="0.21875" style="104" customWidth="1"/>
    <col min="10464" max="10464" width="13.88671875" style="104"/>
    <col min="10465" max="10465" width="8.77734375" style="104" customWidth="1"/>
    <col min="10466" max="10466" width="90" style="104" customWidth="1"/>
    <col min="10467" max="10510" width="4.44140625" style="104" customWidth="1"/>
    <col min="10511" max="10511" width="19.33203125" style="104" customWidth="1"/>
    <col min="10512" max="10512" width="1.77734375" style="104" customWidth="1"/>
    <col min="10513" max="10513" width="10" style="104" customWidth="1"/>
    <col min="10514" max="10514" width="1.21875" style="104" customWidth="1"/>
    <col min="10515" max="10611" width="10" style="104" customWidth="1"/>
    <col min="10612" max="10718" width="13.88671875" style="104"/>
    <col min="10719" max="10719" width="0.21875" style="104" customWidth="1"/>
    <col min="10720" max="10720" width="13.88671875" style="104"/>
    <col min="10721" max="10721" width="8.77734375" style="104" customWidth="1"/>
    <col min="10722" max="10722" width="90" style="104" customWidth="1"/>
    <col min="10723" max="10766" width="4.44140625" style="104" customWidth="1"/>
    <col min="10767" max="10767" width="19.33203125" style="104" customWidth="1"/>
    <col min="10768" max="10768" width="1.77734375" style="104" customWidth="1"/>
    <col min="10769" max="10769" width="10" style="104" customWidth="1"/>
    <col min="10770" max="10770" width="1.21875" style="104" customWidth="1"/>
    <col min="10771" max="10867" width="10" style="104" customWidth="1"/>
    <col min="10868" max="10974" width="13.88671875" style="104"/>
    <col min="10975" max="10975" width="0.21875" style="104" customWidth="1"/>
    <col min="10976" max="10976" width="13.88671875" style="104"/>
    <col min="10977" max="10977" width="8.77734375" style="104" customWidth="1"/>
    <col min="10978" max="10978" width="90" style="104" customWidth="1"/>
    <col min="10979" max="11022" width="4.44140625" style="104" customWidth="1"/>
    <col min="11023" max="11023" width="19.33203125" style="104" customWidth="1"/>
    <col min="11024" max="11024" width="1.77734375" style="104" customWidth="1"/>
    <col min="11025" max="11025" width="10" style="104" customWidth="1"/>
    <col min="11026" max="11026" width="1.21875" style="104" customWidth="1"/>
    <col min="11027" max="11123" width="10" style="104" customWidth="1"/>
    <col min="11124" max="11230" width="13.88671875" style="104"/>
    <col min="11231" max="11231" width="0.21875" style="104" customWidth="1"/>
    <col min="11232" max="11232" width="13.88671875" style="104"/>
    <col min="11233" max="11233" width="8.77734375" style="104" customWidth="1"/>
    <col min="11234" max="11234" width="90" style="104" customWidth="1"/>
    <col min="11235" max="11278" width="4.44140625" style="104" customWidth="1"/>
    <col min="11279" max="11279" width="19.33203125" style="104" customWidth="1"/>
    <col min="11280" max="11280" width="1.77734375" style="104" customWidth="1"/>
    <col min="11281" max="11281" width="10" style="104" customWidth="1"/>
    <col min="11282" max="11282" width="1.21875" style="104" customWidth="1"/>
    <col min="11283" max="11379" width="10" style="104" customWidth="1"/>
    <col min="11380" max="11486" width="13.88671875" style="104"/>
    <col min="11487" max="11487" width="0.21875" style="104" customWidth="1"/>
    <col min="11488" max="11488" width="13.88671875" style="104"/>
    <col min="11489" max="11489" width="8.77734375" style="104" customWidth="1"/>
    <col min="11490" max="11490" width="90" style="104" customWidth="1"/>
    <col min="11491" max="11534" width="4.44140625" style="104" customWidth="1"/>
    <col min="11535" max="11535" width="19.33203125" style="104" customWidth="1"/>
    <col min="11536" max="11536" width="1.77734375" style="104" customWidth="1"/>
    <col min="11537" max="11537" width="10" style="104" customWidth="1"/>
    <col min="11538" max="11538" width="1.21875" style="104" customWidth="1"/>
    <col min="11539" max="11635" width="10" style="104" customWidth="1"/>
    <col min="11636" max="11742" width="13.88671875" style="104"/>
    <col min="11743" max="11743" width="0.21875" style="104" customWidth="1"/>
    <col min="11744" max="11744" width="13.88671875" style="104"/>
    <col min="11745" max="11745" width="8.77734375" style="104" customWidth="1"/>
    <col min="11746" max="11746" width="90" style="104" customWidth="1"/>
    <col min="11747" max="11790" width="4.44140625" style="104" customWidth="1"/>
    <col min="11791" max="11791" width="19.33203125" style="104" customWidth="1"/>
    <col min="11792" max="11792" width="1.77734375" style="104" customWidth="1"/>
    <col min="11793" max="11793" width="10" style="104" customWidth="1"/>
    <col min="11794" max="11794" width="1.21875" style="104" customWidth="1"/>
    <col min="11795" max="11891" width="10" style="104" customWidth="1"/>
    <col min="11892" max="11998" width="13.88671875" style="104"/>
    <col min="11999" max="11999" width="0.21875" style="104" customWidth="1"/>
    <col min="12000" max="12000" width="13.88671875" style="104"/>
    <col min="12001" max="12001" width="8.77734375" style="104" customWidth="1"/>
    <col min="12002" max="12002" width="90" style="104" customWidth="1"/>
    <col min="12003" max="12046" width="4.44140625" style="104" customWidth="1"/>
    <col min="12047" max="12047" width="19.33203125" style="104" customWidth="1"/>
    <col min="12048" max="12048" width="1.77734375" style="104" customWidth="1"/>
    <col min="12049" max="12049" width="10" style="104" customWidth="1"/>
    <col min="12050" max="12050" width="1.21875" style="104" customWidth="1"/>
    <col min="12051" max="12147" width="10" style="104" customWidth="1"/>
    <col min="12148" max="12254" width="13.88671875" style="104"/>
    <col min="12255" max="12255" width="0.21875" style="104" customWidth="1"/>
    <col min="12256" max="12256" width="13.88671875" style="104"/>
    <col min="12257" max="12257" width="8.77734375" style="104" customWidth="1"/>
    <col min="12258" max="12258" width="90" style="104" customWidth="1"/>
    <col min="12259" max="12302" width="4.44140625" style="104" customWidth="1"/>
    <col min="12303" max="12303" width="19.33203125" style="104" customWidth="1"/>
    <col min="12304" max="12304" width="1.77734375" style="104" customWidth="1"/>
    <col min="12305" max="12305" width="10" style="104" customWidth="1"/>
    <col min="12306" max="12306" width="1.21875" style="104" customWidth="1"/>
    <col min="12307" max="12403" width="10" style="104" customWidth="1"/>
    <col min="12404" max="12510" width="13.88671875" style="104"/>
    <col min="12511" max="12511" width="0.21875" style="104" customWidth="1"/>
    <col min="12512" max="12512" width="13.88671875" style="104"/>
    <col min="12513" max="12513" width="8.77734375" style="104" customWidth="1"/>
    <col min="12514" max="12514" width="90" style="104" customWidth="1"/>
    <col min="12515" max="12558" width="4.44140625" style="104" customWidth="1"/>
    <col min="12559" max="12559" width="19.33203125" style="104" customWidth="1"/>
    <col min="12560" max="12560" width="1.77734375" style="104" customWidth="1"/>
    <col min="12561" max="12561" width="10" style="104" customWidth="1"/>
    <col min="12562" max="12562" width="1.21875" style="104" customWidth="1"/>
    <col min="12563" max="12659" width="10" style="104" customWidth="1"/>
    <col min="12660" max="12766" width="13.88671875" style="104"/>
    <col min="12767" max="12767" width="0.21875" style="104" customWidth="1"/>
    <col min="12768" max="12768" width="13.88671875" style="104"/>
    <col min="12769" max="12769" width="8.77734375" style="104" customWidth="1"/>
    <col min="12770" max="12770" width="90" style="104" customWidth="1"/>
    <col min="12771" max="12814" width="4.44140625" style="104" customWidth="1"/>
    <col min="12815" max="12815" width="19.33203125" style="104" customWidth="1"/>
    <col min="12816" max="12816" width="1.77734375" style="104" customWidth="1"/>
    <col min="12817" max="12817" width="10" style="104" customWidth="1"/>
    <col min="12818" max="12818" width="1.21875" style="104" customWidth="1"/>
    <col min="12819" max="12915" width="10" style="104" customWidth="1"/>
    <col min="12916" max="13022" width="13.88671875" style="104"/>
    <col min="13023" max="13023" width="0.21875" style="104" customWidth="1"/>
    <col min="13024" max="13024" width="13.88671875" style="104"/>
    <col min="13025" max="13025" width="8.77734375" style="104" customWidth="1"/>
    <col min="13026" max="13026" width="90" style="104" customWidth="1"/>
    <col min="13027" max="13070" width="4.44140625" style="104" customWidth="1"/>
    <col min="13071" max="13071" width="19.33203125" style="104" customWidth="1"/>
    <col min="13072" max="13072" width="1.77734375" style="104" customWidth="1"/>
    <col min="13073" max="13073" width="10" style="104" customWidth="1"/>
    <col min="13074" max="13074" width="1.21875" style="104" customWidth="1"/>
    <col min="13075" max="13171" width="10" style="104" customWidth="1"/>
    <col min="13172" max="13278" width="13.88671875" style="104"/>
    <col min="13279" max="13279" width="0.21875" style="104" customWidth="1"/>
    <col min="13280" max="13280" width="13.88671875" style="104"/>
    <col min="13281" max="13281" width="8.77734375" style="104" customWidth="1"/>
    <col min="13282" max="13282" width="90" style="104" customWidth="1"/>
    <col min="13283" max="13326" width="4.44140625" style="104" customWidth="1"/>
    <col min="13327" max="13327" width="19.33203125" style="104" customWidth="1"/>
    <col min="13328" max="13328" width="1.77734375" style="104" customWidth="1"/>
    <col min="13329" max="13329" width="10" style="104" customWidth="1"/>
    <col min="13330" max="13330" width="1.21875" style="104" customWidth="1"/>
    <col min="13331" max="13427" width="10" style="104" customWidth="1"/>
    <col min="13428" max="13534" width="13.88671875" style="104"/>
    <col min="13535" max="13535" width="0.21875" style="104" customWidth="1"/>
    <col min="13536" max="13536" width="13.88671875" style="104"/>
    <col min="13537" max="13537" width="8.77734375" style="104" customWidth="1"/>
    <col min="13538" max="13538" width="90" style="104" customWidth="1"/>
    <col min="13539" max="13582" width="4.44140625" style="104" customWidth="1"/>
    <col min="13583" max="13583" width="19.33203125" style="104" customWidth="1"/>
    <col min="13584" max="13584" width="1.77734375" style="104" customWidth="1"/>
    <col min="13585" max="13585" width="10" style="104" customWidth="1"/>
    <col min="13586" max="13586" width="1.21875" style="104" customWidth="1"/>
    <col min="13587" max="13683" width="10" style="104" customWidth="1"/>
    <col min="13684" max="13790" width="13.88671875" style="104"/>
    <col min="13791" max="13791" width="0.21875" style="104" customWidth="1"/>
    <col min="13792" max="13792" width="13.88671875" style="104"/>
    <col min="13793" max="13793" width="8.77734375" style="104" customWidth="1"/>
    <col min="13794" max="13794" width="90" style="104" customWidth="1"/>
    <col min="13795" max="13838" width="4.44140625" style="104" customWidth="1"/>
    <col min="13839" max="13839" width="19.33203125" style="104" customWidth="1"/>
    <col min="13840" max="13840" width="1.77734375" style="104" customWidth="1"/>
    <col min="13841" max="13841" width="10" style="104" customWidth="1"/>
    <col min="13842" max="13842" width="1.21875" style="104" customWidth="1"/>
    <col min="13843" max="13939" width="10" style="104" customWidth="1"/>
    <col min="13940" max="14046" width="13.88671875" style="104"/>
    <col min="14047" max="14047" width="0.21875" style="104" customWidth="1"/>
    <col min="14048" max="14048" width="13.88671875" style="104"/>
    <col min="14049" max="14049" width="8.77734375" style="104" customWidth="1"/>
    <col min="14050" max="14050" width="90" style="104" customWidth="1"/>
    <col min="14051" max="14094" width="4.44140625" style="104" customWidth="1"/>
    <col min="14095" max="14095" width="19.33203125" style="104" customWidth="1"/>
    <col min="14096" max="14096" width="1.77734375" style="104" customWidth="1"/>
    <col min="14097" max="14097" width="10" style="104" customWidth="1"/>
    <col min="14098" max="14098" width="1.21875" style="104" customWidth="1"/>
    <col min="14099" max="14195" width="10" style="104" customWidth="1"/>
    <col min="14196" max="14302" width="13.88671875" style="104"/>
    <col min="14303" max="14303" width="0.21875" style="104" customWidth="1"/>
    <col min="14304" max="14304" width="13.88671875" style="104"/>
    <col min="14305" max="14305" width="8.77734375" style="104" customWidth="1"/>
    <col min="14306" max="14306" width="90" style="104" customWidth="1"/>
    <col min="14307" max="14350" width="4.44140625" style="104" customWidth="1"/>
    <col min="14351" max="14351" width="19.33203125" style="104" customWidth="1"/>
    <col min="14352" max="14352" width="1.77734375" style="104" customWidth="1"/>
    <col min="14353" max="14353" width="10" style="104" customWidth="1"/>
    <col min="14354" max="14354" width="1.21875" style="104" customWidth="1"/>
    <col min="14355" max="14451" width="10" style="104" customWidth="1"/>
    <col min="14452" max="14558" width="13.88671875" style="104"/>
    <col min="14559" max="14559" width="0.21875" style="104" customWidth="1"/>
    <col min="14560" max="14560" width="13.88671875" style="104"/>
    <col min="14561" max="14561" width="8.77734375" style="104" customWidth="1"/>
    <col min="14562" max="14562" width="90" style="104" customWidth="1"/>
    <col min="14563" max="14606" width="4.44140625" style="104" customWidth="1"/>
    <col min="14607" max="14607" width="19.33203125" style="104" customWidth="1"/>
    <col min="14608" max="14608" width="1.77734375" style="104" customWidth="1"/>
    <col min="14609" max="14609" width="10" style="104" customWidth="1"/>
    <col min="14610" max="14610" width="1.21875" style="104" customWidth="1"/>
    <col min="14611" max="14707" width="10" style="104" customWidth="1"/>
    <col min="14708" max="14814" width="13.88671875" style="104"/>
    <col min="14815" max="14815" width="0.21875" style="104" customWidth="1"/>
    <col min="14816" max="14816" width="13.88671875" style="104"/>
    <col min="14817" max="14817" width="8.77734375" style="104" customWidth="1"/>
    <col min="14818" max="14818" width="90" style="104" customWidth="1"/>
    <col min="14819" max="14862" width="4.44140625" style="104" customWidth="1"/>
    <col min="14863" max="14863" width="19.33203125" style="104" customWidth="1"/>
    <col min="14864" max="14864" width="1.77734375" style="104" customWidth="1"/>
    <col min="14865" max="14865" width="10" style="104" customWidth="1"/>
    <col min="14866" max="14866" width="1.21875" style="104" customWidth="1"/>
    <col min="14867" max="14963" width="10" style="104" customWidth="1"/>
    <col min="14964" max="15070" width="13.88671875" style="104"/>
    <col min="15071" max="15071" width="0.21875" style="104" customWidth="1"/>
    <col min="15072" max="15072" width="13.88671875" style="104"/>
    <col min="15073" max="15073" width="8.77734375" style="104" customWidth="1"/>
    <col min="15074" max="15074" width="90" style="104" customWidth="1"/>
    <col min="15075" max="15118" width="4.44140625" style="104" customWidth="1"/>
    <col min="15119" max="15119" width="19.33203125" style="104" customWidth="1"/>
    <col min="15120" max="15120" width="1.77734375" style="104" customWidth="1"/>
    <col min="15121" max="15121" width="10" style="104" customWidth="1"/>
    <col min="15122" max="15122" width="1.21875" style="104" customWidth="1"/>
    <col min="15123" max="15219" width="10" style="104" customWidth="1"/>
    <col min="15220" max="15326" width="13.88671875" style="104"/>
    <col min="15327" max="15327" width="0.21875" style="104" customWidth="1"/>
    <col min="15328" max="15328" width="13.88671875" style="104"/>
    <col min="15329" max="15329" width="8.77734375" style="104" customWidth="1"/>
    <col min="15330" max="15330" width="90" style="104" customWidth="1"/>
    <col min="15331" max="15374" width="4.44140625" style="104" customWidth="1"/>
    <col min="15375" max="15375" width="19.33203125" style="104" customWidth="1"/>
    <col min="15376" max="15376" width="1.77734375" style="104" customWidth="1"/>
    <col min="15377" max="15377" width="10" style="104" customWidth="1"/>
    <col min="15378" max="15378" width="1.21875" style="104" customWidth="1"/>
    <col min="15379" max="15475" width="10" style="104" customWidth="1"/>
    <col min="15476" max="15582" width="13.88671875" style="104"/>
    <col min="15583" max="15583" width="0.21875" style="104" customWidth="1"/>
    <col min="15584" max="15584" width="13.88671875" style="104"/>
    <col min="15585" max="15585" width="8.77734375" style="104" customWidth="1"/>
    <col min="15586" max="15586" width="90" style="104" customWidth="1"/>
    <col min="15587" max="15630" width="4.44140625" style="104" customWidth="1"/>
    <col min="15631" max="15631" width="19.33203125" style="104" customWidth="1"/>
    <col min="15632" max="15632" width="1.77734375" style="104" customWidth="1"/>
    <col min="15633" max="15633" width="10" style="104" customWidth="1"/>
    <col min="15634" max="15634" width="1.21875" style="104" customWidth="1"/>
    <col min="15635" max="15731" width="10" style="104" customWidth="1"/>
    <col min="15732" max="15838" width="13.88671875" style="104"/>
    <col min="15839" max="15839" width="0.21875" style="104" customWidth="1"/>
    <col min="15840" max="15840" width="13.88671875" style="104"/>
    <col min="15841" max="15841" width="8.77734375" style="104" customWidth="1"/>
    <col min="15842" max="15842" width="90" style="104" customWidth="1"/>
    <col min="15843" max="15886" width="4.44140625" style="104" customWidth="1"/>
    <col min="15887" max="15887" width="19.33203125" style="104" customWidth="1"/>
    <col min="15888" max="15888" width="1.77734375" style="104" customWidth="1"/>
    <col min="15889" max="15889" width="10" style="104" customWidth="1"/>
    <col min="15890" max="15890" width="1.21875" style="104" customWidth="1"/>
    <col min="15891" max="15987" width="10" style="104" customWidth="1"/>
    <col min="15988" max="16094" width="13.88671875" style="104"/>
    <col min="16095" max="16095" width="0.21875" style="104" customWidth="1"/>
    <col min="16096" max="16096" width="13.88671875" style="104"/>
    <col min="16097" max="16097" width="8.77734375" style="104" customWidth="1"/>
    <col min="16098" max="16098" width="90" style="104" customWidth="1"/>
    <col min="16099" max="16142" width="4.44140625" style="104" customWidth="1"/>
    <col min="16143" max="16143" width="19.33203125" style="104" customWidth="1"/>
    <col min="16144" max="16144" width="1.77734375" style="104" customWidth="1"/>
    <col min="16145" max="16145" width="10" style="104" customWidth="1"/>
    <col min="16146" max="16146" width="1.21875" style="104" customWidth="1"/>
    <col min="16147" max="16243" width="10" style="104" customWidth="1"/>
    <col min="16244" max="16362" width="13.88671875" style="104"/>
    <col min="16363" max="16378" width="13.88671875" style="104" customWidth="1"/>
    <col min="16379" max="16384" width="13.88671875" style="104"/>
  </cols>
  <sheetData>
    <row r="1" spans="1:23" s="234" customFormat="1" ht="27.75" customHeight="1" x14ac:dyDescent="0.25">
      <c r="B1" s="242" t="s">
        <v>143</v>
      </c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37"/>
      <c r="T1" s="237"/>
      <c r="U1" s="237"/>
      <c r="V1" s="237"/>
      <c r="W1" s="237"/>
    </row>
    <row r="2" spans="1:23" s="234" customFormat="1" ht="10.5" customHeight="1" thickBot="1" x14ac:dyDescent="0.35">
      <c r="A2" s="236"/>
      <c r="B2" s="236"/>
      <c r="C2" s="236"/>
      <c r="D2" s="236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</row>
    <row r="3" spans="1:23" ht="17.25" customHeight="1" thickBot="1" x14ac:dyDescent="0.3">
      <c r="A3" s="115"/>
      <c r="B3" s="243" t="s">
        <v>129</v>
      </c>
      <c r="C3" s="244"/>
      <c r="D3" s="245"/>
      <c r="E3" s="252" t="s">
        <v>128</v>
      </c>
      <c r="F3" s="253"/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253"/>
      <c r="S3" s="253"/>
      <c r="T3" s="253"/>
      <c r="U3" s="253"/>
      <c r="V3" s="253"/>
      <c r="W3" s="254"/>
    </row>
    <row r="4" spans="1:23" ht="17.25" customHeight="1" thickBot="1" x14ac:dyDescent="0.3">
      <c r="A4" s="115"/>
      <c r="B4" s="246"/>
      <c r="C4" s="247"/>
      <c r="D4" s="248"/>
      <c r="E4" s="252">
        <v>2025</v>
      </c>
      <c r="F4" s="253"/>
      <c r="G4" s="253"/>
      <c r="H4" s="254"/>
      <c r="I4" s="252">
        <v>2030</v>
      </c>
      <c r="J4" s="253"/>
      <c r="K4" s="253"/>
      <c r="L4" s="253"/>
      <c r="M4" s="255"/>
      <c r="N4" s="256">
        <v>2040</v>
      </c>
      <c r="O4" s="253"/>
      <c r="P4" s="253"/>
      <c r="Q4" s="253"/>
      <c r="R4" s="253"/>
      <c r="S4" s="253"/>
      <c r="T4" s="253"/>
      <c r="U4" s="253"/>
      <c r="V4" s="253"/>
      <c r="W4" s="254"/>
    </row>
    <row r="5" spans="1:23" ht="17.25" customHeight="1" thickBot="1" x14ac:dyDescent="0.3">
      <c r="A5" s="115"/>
      <c r="B5" s="249"/>
      <c r="C5" s="250"/>
      <c r="D5" s="251"/>
      <c r="E5" s="233">
        <v>2022</v>
      </c>
      <c r="F5" s="233">
        <v>2023</v>
      </c>
      <c r="G5" s="233">
        <v>2024</v>
      </c>
      <c r="H5" s="233">
        <v>2025</v>
      </c>
      <c r="I5" s="233">
        <v>2026</v>
      </c>
      <c r="J5" s="233">
        <v>2027</v>
      </c>
      <c r="K5" s="233">
        <v>2028</v>
      </c>
      <c r="L5" s="233">
        <v>2029</v>
      </c>
      <c r="M5" s="233">
        <v>2030</v>
      </c>
      <c r="N5" s="233">
        <v>2031</v>
      </c>
      <c r="O5" s="233">
        <v>2032</v>
      </c>
      <c r="P5" s="233">
        <v>2033</v>
      </c>
      <c r="Q5" s="233">
        <v>2034</v>
      </c>
      <c r="R5" s="233">
        <v>2035</v>
      </c>
      <c r="S5" s="233">
        <v>2036</v>
      </c>
      <c r="T5" s="233">
        <v>2037</v>
      </c>
      <c r="U5" s="233">
        <v>2038</v>
      </c>
      <c r="V5" s="232">
        <v>2039</v>
      </c>
      <c r="W5" s="231">
        <v>2040</v>
      </c>
    </row>
    <row r="6" spans="1:23" ht="22.8" customHeight="1" thickBot="1" x14ac:dyDescent="0.3">
      <c r="A6" s="115"/>
      <c r="B6" s="257" t="s">
        <v>142</v>
      </c>
      <c r="C6" s="258"/>
      <c r="D6" s="259"/>
      <c r="E6" s="229"/>
      <c r="F6" s="229"/>
      <c r="G6" s="229"/>
      <c r="H6" s="230"/>
      <c r="I6" s="229"/>
      <c r="J6" s="229"/>
      <c r="K6" s="229"/>
      <c r="L6" s="229"/>
      <c r="M6" s="230"/>
      <c r="N6" s="229"/>
      <c r="O6" s="229"/>
      <c r="P6" s="229"/>
      <c r="Q6" s="229"/>
      <c r="R6" s="229"/>
      <c r="S6" s="229"/>
      <c r="T6" s="229"/>
      <c r="U6" s="229"/>
      <c r="V6" s="228"/>
      <c r="W6" s="227"/>
    </row>
    <row r="7" spans="1:23" ht="27.75" customHeight="1" thickBot="1" x14ac:dyDescent="0.3">
      <c r="A7" s="115"/>
      <c r="B7" s="260" t="s">
        <v>141</v>
      </c>
      <c r="C7" s="261"/>
      <c r="D7" s="262"/>
      <c r="E7" s="211"/>
      <c r="F7" s="211"/>
      <c r="G7" s="211"/>
      <c r="H7" s="226"/>
      <c r="I7" s="211"/>
      <c r="J7" s="211"/>
      <c r="K7" s="211"/>
      <c r="L7" s="211"/>
      <c r="M7" s="226"/>
      <c r="N7" s="211"/>
      <c r="O7" s="211"/>
      <c r="P7" s="211"/>
      <c r="Q7" s="211"/>
      <c r="R7" s="211"/>
      <c r="S7" s="211"/>
      <c r="T7" s="225"/>
      <c r="U7" s="225"/>
      <c r="V7" s="224"/>
      <c r="W7" s="223"/>
    </row>
    <row r="8" spans="1:23" ht="24.6" customHeight="1" thickBot="1" x14ac:dyDescent="0.3">
      <c r="A8" s="115"/>
      <c r="B8" s="123"/>
      <c r="C8" s="122" t="s">
        <v>8</v>
      </c>
      <c r="D8" s="121" t="s">
        <v>9</v>
      </c>
      <c r="E8" s="120"/>
      <c r="F8" s="213"/>
      <c r="G8" s="213"/>
      <c r="H8" s="204"/>
      <c r="I8" s="213"/>
      <c r="J8" s="213"/>
      <c r="K8" s="213"/>
      <c r="L8" s="213"/>
      <c r="M8" s="212"/>
      <c r="N8" s="213"/>
      <c r="O8" s="213"/>
      <c r="P8" s="213"/>
      <c r="Q8" s="213"/>
      <c r="R8" s="213"/>
      <c r="S8" s="213"/>
      <c r="T8" s="222"/>
      <c r="U8" s="222"/>
      <c r="V8" s="221"/>
      <c r="W8" s="220"/>
    </row>
    <row r="9" spans="1:23" ht="36.6" customHeight="1" thickBot="1" x14ac:dyDescent="0.3">
      <c r="A9" s="115"/>
      <c r="B9" s="123"/>
      <c r="C9" s="113" t="s">
        <v>10</v>
      </c>
      <c r="D9" s="121" t="s">
        <v>140</v>
      </c>
      <c r="E9" s="120"/>
      <c r="F9" s="213"/>
      <c r="G9" s="213"/>
      <c r="H9" s="204"/>
      <c r="I9" s="213"/>
      <c r="J9" s="213"/>
      <c r="K9" s="213"/>
      <c r="L9" s="213"/>
      <c r="M9" s="212"/>
      <c r="N9" s="213"/>
      <c r="O9" s="213"/>
      <c r="P9" s="213"/>
      <c r="Q9" s="213"/>
      <c r="R9" s="213"/>
      <c r="S9" s="213"/>
      <c r="T9" s="213"/>
      <c r="U9" s="213"/>
      <c r="V9" s="219"/>
      <c r="W9" s="218"/>
    </row>
    <row r="10" spans="1:23" ht="35.4" customHeight="1" thickBot="1" x14ac:dyDescent="0.3">
      <c r="A10" s="115"/>
      <c r="B10" s="123"/>
      <c r="C10" s="113" t="s">
        <v>12</v>
      </c>
      <c r="D10" s="121" t="s">
        <v>13</v>
      </c>
      <c r="E10" s="120"/>
      <c r="F10" s="205"/>
      <c r="G10" s="205"/>
      <c r="H10" s="204"/>
      <c r="I10" s="216"/>
      <c r="J10" s="213"/>
      <c r="K10" s="213"/>
      <c r="L10" s="213"/>
      <c r="M10" s="212"/>
      <c r="N10" s="213"/>
      <c r="O10" s="213"/>
      <c r="P10" s="213"/>
      <c r="Q10" s="213"/>
      <c r="R10" s="213"/>
      <c r="S10" s="213"/>
      <c r="T10" s="213"/>
      <c r="U10" s="213"/>
      <c r="V10" s="219"/>
      <c r="W10" s="218"/>
    </row>
    <row r="11" spans="1:23" ht="25.8" customHeight="1" thickBot="1" x14ac:dyDescent="0.3">
      <c r="A11" s="115"/>
      <c r="B11" s="123"/>
      <c r="C11" s="113" t="s">
        <v>14</v>
      </c>
      <c r="D11" s="121" t="s">
        <v>15</v>
      </c>
      <c r="E11" s="120"/>
      <c r="F11" s="213"/>
      <c r="G11" s="213"/>
      <c r="H11" s="212"/>
      <c r="I11" s="150"/>
      <c r="J11" s="120"/>
      <c r="K11" s="120"/>
      <c r="L11" s="120"/>
      <c r="M11" s="158"/>
      <c r="N11" s="120"/>
      <c r="O11" s="120"/>
      <c r="P11" s="120"/>
      <c r="Q11" s="120"/>
      <c r="R11" s="120"/>
      <c r="S11" s="120"/>
      <c r="T11" s="120"/>
      <c r="U11" s="120"/>
      <c r="V11" s="131"/>
      <c r="W11" s="130"/>
    </row>
    <row r="12" spans="1:23" ht="28.8" customHeight="1" thickBot="1" x14ac:dyDescent="0.3">
      <c r="A12" s="115"/>
      <c r="B12" s="123"/>
      <c r="C12" s="215" t="s">
        <v>17</v>
      </c>
      <c r="D12" s="121" t="s">
        <v>18</v>
      </c>
      <c r="E12" s="111"/>
      <c r="F12" s="213"/>
      <c r="G12" s="213"/>
      <c r="H12" s="212"/>
      <c r="I12" s="150"/>
      <c r="J12" s="120"/>
      <c r="K12" s="120"/>
      <c r="L12" s="120"/>
      <c r="M12" s="158"/>
      <c r="N12" s="120"/>
      <c r="O12" s="120"/>
      <c r="P12" s="120"/>
      <c r="Q12" s="120"/>
      <c r="R12" s="120"/>
      <c r="S12" s="120"/>
      <c r="T12" s="120"/>
      <c r="U12" s="120"/>
      <c r="V12" s="131"/>
      <c r="W12" s="130"/>
    </row>
    <row r="13" spans="1:23" ht="24" customHeight="1" thickBot="1" x14ac:dyDescent="0.3">
      <c r="A13" s="115"/>
      <c r="B13" s="260" t="s">
        <v>139</v>
      </c>
      <c r="C13" s="261"/>
      <c r="D13" s="217" t="s">
        <v>20</v>
      </c>
      <c r="E13" s="211"/>
      <c r="F13" s="209"/>
      <c r="G13" s="209"/>
      <c r="H13" s="210"/>
      <c r="I13" s="211"/>
      <c r="J13" s="209"/>
      <c r="K13" s="209"/>
      <c r="L13" s="209"/>
      <c r="M13" s="210"/>
      <c r="N13" s="209"/>
      <c r="O13" s="209"/>
      <c r="P13" s="209"/>
      <c r="Q13" s="209"/>
      <c r="R13" s="209"/>
      <c r="S13" s="209"/>
      <c r="T13" s="208"/>
      <c r="U13" s="208"/>
      <c r="V13" s="207"/>
      <c r="W13" s="206"/>
    </row>
    <row r="14" spans="1:23" ht="36" customHeight="1" thickBot="1" x14ac:dyDescent="0.3">
      <c r="A14" s="115"/>
      <c r="B14" s="141"/>
      <c r="C14" s="215" t="s">
        <v>21</v>
      </c>
      <c r="D14" s="140" t="s">
        <v>22</v>
      </c>
      <c r="E14" s="120"/>
      <c r="F14" s="205"/>
      <c r="G14" s="205"/>
      <c r="H14" s="158"/>
      <c r="I14" s="111"/>
      <c r="J14" s="120"/>
      <c r="K14" s="120"/>
      <c r="L14" s="120"/>
      <c r="M14" s="158"/>
      <c r="N14" s="120"/>
      <c r="O14" s="120"/>
      <c r="P14" s="120"/>
      <c r="Q14" s="120"/>
      <c r="R14" s="120"/>
      <c r="S14" s="120"/>
      <c r="T14" s="203"/>
      <c r="U14" s="203"/>
      <c r="V14" s="202"/>
      <c r="W14" s="201"/>
    </row>
    <row r="15" spans="1:23" ht="19.5" customHeight="1" thickBot="1" x14ac:dyDescent="0.3">
      <c r="A15" s="115"/>
      <c r="B15" s="260" t="s">
        <v>138</v>
      </c>
      <c r="C15" s="261"/>
      <c r="D15" s="217" t="s">
        <v>137</v>
      </c>
      <c r="E15" s="209"/>
      <c r="F15" s="209"/>
      <c r="G15" s="209"/>
      <c r="H15" s="210"/>
      <c r="I15" s="211"/>
      <c r="J15" s="209"/>
      <c r="K15" s="209"/>
      <c r="L15" s="209"/>
      <c r="M15" s="210"/>
      <c r="N15" s="209"/>
      <c r="O15" s="209"/>
      <c r="P15" s="209"/>
      <c r="Q15" s="209"/>
      <c r="R15" s="209"/>
      <c r="S15" s="209"/>
      <c r="T15" s="208"/>
      <c r="U15" s="208"/>
      <c r="V15" s="207"/>
      <c r="W15" s="206"/>
    </row>
    <row r="16" spans="1:23" ht="25.2" customHeight="1" thickBot="1" x14ac:dyDescent="0.3">
      <c r="A16" s="115"/>
      <c r="B16" s="141"/>
      <c r="C16" s="215" t="s">
        <v>25</v>
      </c>
      <c r="D16" s="140" t="s">
        <v>26</v>
      </c>
      <c r="E16" s="203"/>
      <c r="F16" s="205"/>
      <c r="G16" s="205"/>
      <c r="H16" s="204"/>
      <c r="I16" s="216"/>
      <c r="J16" s="213"/>
      <c r="K16" s="213"/>
      <c r="L16" s="213"/>
      <c r="M16" s="212"/>
      <c r="N16" s="203"/>
      <c r="O16" s="203"/>
      <c r="P16" s="203"/>
      <c r="Q16" s="203"/>
      <c r="R16" s="203"/>
      <c r="S16" s="203"/>
      <c r="T16" s="203"/>
      <c r="U16" s="203"/>
      <c r="V16" s="202"/>
      <c r="W16" s="201"/>
    </row>
    <row r="17" spans="1:23" ht="25.8" customHeight="1" thickBot="1" x14ac:dyDescent="0.3">
      <c r="A17" s="115"/>
      <c r="B17" s="141"/>
      <c r="C17" s="215" t="s">
        <v>27</v>
      </c>
      <c r="D17" s="140" t="s">
        <v>28</v>
      </c>
      <c r="E17" s="203"/>
      <c r="F17" s="205"/>
      <c r="G17" s="205"/>
      <c r="H17" s="204"/>
      <c r="I17" s="214"/>
      <c r="J17" s="213"/>
      <c r="K17" s="213"/>
      <c r="L17" s="213"/>
      <c r="M17" s="212"/>
      <c r="N17" s="203"/>
      <c r="O17" s="203"/>
      <c r="P17" s="203"/>
      <c r="Q17" s="203"/>
      <c r="R17" s="203"/>
      <c r="S17" s="203"/>
      <c r="T17" s="203"/>
      <c r="U17" s="203"/>
      <c r="V17" s="202"/>
      <c r="W17" s="201"/>
    </row>
    <row r="18" spans="1:23" ht="24.75" customHeight="1" thickBot="1" x14ac:dyDescent="0.3">
      <c r="A18" s="115"/>
      <c r="B18" s="260" t="s">
        <v>136</v>
      </c>
      <c r="C18" s="261"/>
      <c r="D18" s="262"/>
      <c r="E18" s="209"/>
      <c r="F18" s="209"/>
      <c r="G18" s="209"/>
      <c r="H18" s="210"/>
      <c r="I18" s="211"/>
      <c r="J18" s="209"/>
      <c r="K18" s="209"/>
      <c r="L18" s="209"/>
      <c r="M18" s="210"/>
      <c r="N18" s="209"/>
      <c r="O18" s="209"/>
      <c r="P18" s="209"/>
      <c r="Q18" s="209"/>
      <c r="R18" s="209"/>
      <c r="S18" s="209"/>
      <c r="T18" s="208"/>
      <c r="U18" s="208"/>
      <c r="V18" s="207"/>
      <c r="W18" s="206"/>
    </row>
    <row r="19" spans="1:23" ht="28.2" customHeight="1" thickBot="1" x14ac:dyDescent="0.3">
      <c r="A19" s="115"/>
      <c r="B19" s="123"/>
      <c r="C19" s="122" t="s">
        <v>31</v>
      </c>
      <c r="D19" s="121" t="s">
        <v>32</v>
      </c>
      <c r="E19" s="120"/>
      <c r="F19" s="120"/>
      <c r="G19" s="205"/>
      <c r="H19" s="204"/>
      <c r="I19" s="120"/>
      <c r="J19" s="120"/>
      <c r="K19" s="120"/>
      <c r="L19" s="120"/>
      <c r="M19" s="158"/>
      <c r="N19" s="120"/>
      <c r="O19" s="120"/>
      <c r="P19" s="120"/>
      <c r="Q19" s="120"/>
      <c r="R19" s="120"/>
      <c r="S19" s="120"/>
      <c r="T19" s="203"/>
      <c r="U19" s="203"/>
      <c r="V19" s="202"/>
      <c r="W19" s="201"/>
    </row>
    <row r="20" spans="1:23" ht="38.4" customHeight="1" thickBot="1" x14ac:dyDescent="0.3">
      <c r="A20" s="115"/>
      <c r="B20" s="114"/>
      <c r="C20" s="113" t="s">
        <v>33</v>
      </c>
      <c r="D20" s="112" t="s">
        <v>34</v>
      </c>
      <c r="E20" s="111"/>
      <c r="F20" s="200"/>
      <c r="G20" s="200"/>
      <c r="H20" s="199"/>
      <c r="I20" s="111"/>
      <c r="J20" s="111"/>
      <c r="K20" s="111"/>
      <c r="L20" s="111"/>
      <c r="M20" s="172"/>
      <c r="N20" s="111"/>
      <c r="O20" s="111"/>
      <c r="P20" s="111"/>
      <c r="Q20" s="111"/>
      <c r="R20" s="111"/>
      <c r="S20" s="111"/>
      <c r="T20" s="111"/>
      <c r="U20" s="111"/>
      <c r="V20" s="171"/>
      <c r="W20" s="170"/>
    </row>
    <row r="21" spans="1:23" ht="12" customHeight="1" thickBot="1" x14ac:dyDescent="0.3">
      <c r="A21" s="115"/>
      <c r="B21" s="263" t="s">
        <v>129</v>
      </c>
      <c r="C21" s="264"/>
      <c r="D21" s="265"/>
      <c r="E21" s="272" t="s">
        <v>128</v>
      </c>
      <c r="F21" s="273"/>
      <c r="G21" s="273"/>
      <c r="H21" s="273"/>
      <c r="I21" s="273"/>
      <c r="J21" s="273"/>
      <c r="K21" s="273"/>
      <c r="L21" s="273"/>
      <c r="M21" s="273"/>
      <c r="N21" s="273"/>
      <c r="O21" s="273"/>
      <c r="P21" s="273"/>
      <c r="Q21" s="273"/>
      <c r="R21" s="273"/>
      <c r="S21" s="273"/>
      <c r="T21" s="273"/>
      <c r="U21" s="273"/>
      <c r="V21" s="273"/>
      <c r="W21" s="274"/>
    </row>
    <row r="22" spans="1:23" ht="13.8" thickBot="1" x14ac:dyDescent="0.3">
      <c r="A22" s="115"/>
      <c r="B22" s="266"/>
      <c r="C22" s="267"/>
      <c r="D22" s="268"/>
      <c r="E22" s="272">
        <v>2025</v>
      </c>
      <c r="F22" s="273"/>
      <c r="G22" s="273"/>
      <c r="H22" s="274"/>
      <c r="I22" s="272">
        <v>2030</v>
      </c>
      <c r="J22" s="273"/>
      <c r="K22" s="273"/>
      <c r="L22" s="273"/>
      <c r="M22" s="275"/>
      <c r="N22" s="276">
        <v>2040</v>
      </c>
      <c r="O22" s="273"/>
      <c r="P22" s="273"/>
      <c r="Q22" s="273"/>
      <c r="R22" s="273"/>
      <c r="S22" s="273"/>
      <c r="T22" s="273"/>
      <c r="U22" s="273"/>
      <c r="V22" s="273"/>
      <c r="W22" s="274"/>
    </row>
    <row r="23" spans="1:23" ht="10.5" customHeight="1" thickBot="1" x14ac:dyDescent="0.3">
      <c r="A23" s="115"/>
      <c r="B23" s="269"/>
      <c r="C23" s="270"/>
      <c r="D23" s="271"/>
      <c r="E23" s="198">
        <v>2022</v>
      </c>
      <c r="F23" s="198">
        <v>2023</v>
      </c>
      <c r="G23" s="198">
        <v>2024</v>
      </c>
      <c r="H23" s="198">
        <v>2025</v>
      </c>
      <c r="I23" s="198">
        <v>2026</v>
      </c>
      <c r="J23" s="198">
        <v>2027</v>
      </c>
      <c r="K23" s="198">
        <v>2028</v>
      </c>
      <c r="L23" s="198">
        <v>2029</v>
      </c>
      <c r="M23" s="198">
        <v>2030</v>
      </c>
      <c r="N23" s="198">
        <v>2031</v>
      </c>
      <c r="O23" s="198">
        <v>2032</v>
      </c>
      <c r="P23" s="198">
        <v>2033</v>
      </c>
      <c r="Q23" s="198">
        <v>2034</v>
      </c>
      <c r="R23" s="198">
        <v>2035</v>
      </c>
      <c r="S23" s="198">
        <v>2036</v>
      </c>
      <c r="T23" s="198">
        <v>2037</v>
      </c>
      <c r="U23" s="198">
        <v>2038</v>
      </c>
      <c r="V23" s="197">
        <v>2039</v>
      </c>
      <c r="W23" s="196">
        <v>2040</v>
      </c>
    </row>
    <row r="24" spans="1:23" ht="26.4" customHeight="1" thickBot="1" x14ac:dyDescent="0.3">
      <c r="A24" s="115"/>
      <c r="B24" s="277" t="s">
        <v>135</v>
      </c>
      <c r="C24" s="278"/>
      <c r="D24" s="279"/>
      <c r="E24" s="194"/>
      <c r="F24" s="194"/>
      <c r="G24" s="194"/>
      <c r="H24" s="195"/>
      <c r="I24" s="194"/>
      <c r="J24" s="194"/>
      <c r="K24" s="194"/>
      <c r="L24" s="194"/>
      <c r="M24" s="195"/>
      <c r="N24" s="194"/>
      <c r="O24" s="194"/>
      <c r="P24" s="194"/>
      <c r="Q24" s="194"/>
      <c r="R24" s="194"/>
      <c r="S24" s="194"/>
      <c r="T24" s="194"/>
      <c r="U24" s="194"/>
      <c r="V24" s="193"/>
      <c r="W24" s="192"/>
    </row>
    <row r="25" spans="1:23" ht="28.2" customHeight="1" thickBot="1" x14ac:dyDescent="0.3">
      <c r="A25" s="115"/>
      <c r="B25" s="280" t="s">
        <v>134</v>
      </c>
      <c r="C25" s="281"/>
      <c r="D25" s="282"/>
      <c r="E25" s="179"/>
      <c r="F25" s="179"/>
      <c r="G25" s="179"/>
      <c r="H25" s="191"/>
      <c r="I25" s="179"/>
      <c r="J25" s="179"/>
      <c r="K25" s="179"/>
      <c r="L25" s="179"/>
      <c r="M25" s="191"/>
      <c r="N25" s="179"/>
      <c r="O25" s="179"/>
      <c r="P25" s="179"/>
      <c r="Q25" s="179"/>
      <c r="R25" s="179"/>
      <c r="S25" s="179"/>
      <c r="T25" s="179"/>
      <c r="U25" s="179"/>
      <c r="V25" s="178"/>
      <c r="W25" s="177"/>
    </row>
    <row r="26" spans="1:23" ht="39" customHeight="1" thickBot="1" x14ac:dyDescent="0.3">
      <c r="A26" s="115"/>
      <c r="B26" s="123"/>
      <c r="C26" s="122" t="s">
        <v>42</v>
      </c>
      <c r="D26" s="121" t="s">
        <v>43</v>
      </c>
      <c r="E26" s="120"/>
      <c r="F26" s="175"/>
      <c r="G26" s="175"/>
      <c r="H26" s="176"/>
      <c r="I26" s="175"/>
      <c r="J26" s="175"/>
      <c r="K26" s="175"/>
      <c r="L26" s="175"/>
      <c r="M26" s="176"/>
      <c r="N26" s="175"/>
      <c r="O26" s="175"/>
      <c r="P26" s="175"/>
      <c r="Q26" s="175"/>
      <c r="R26" s="175"/>
      <c r="S26" s="175"/>
      <c r="T26" s="175"/>
      <c r="U26" s="175"/>
      <c r="V26" s="183"/>
      <c r="W26" s="189"/>
    </row>
    <row r="27" spans="1:23" ht="30" customHeight="1" thickBot="1" x14ac:dyDescent="0.3">
      <c r="A27" s="115"/>
      <c r="B27" s="123"/>
      <c r="C27" s="113" t="s">
        <v>44</v>
      </c>
      <c r="D27" s="121" t="s">
        <v>45</v>
      </c>
      <c r="E27" s="120"/>
      <c r="F27" s="175"/>
      <c r="G27" s="175"/>
      <c r="H27" s="176"/>
      <c r="I27" s="175"/>
      <c r="J27" s="175"/>
      <c r="K27" s="175"/>
      <c r="L27" s="175"/>
      <c r="M27" s="183"/>
      <c r="N27" s="190"/>
      <c r="O27" s="175"/>
      <c r="P27" s="175"/>
      <c r="Q27" s="175"/>
      <c r="R27" s="175"/>
      <c r="S27" s="175"/>
      <c r="T27" s="175"/>
      <c r="U27" s="175"/>
      <c r="V27" s="183"/>
      <c r="W27" s="189"/>
    </row>
    <row r="28" spans="1:23" ht="31.5" customHeight="1" thickBot="1" x14ac:dyDescent="0.3">
      <c r="A28" s="115"/>
      <c r="B28" s="123"/>
      <c r="C28" s="113" t="s">
        <v>46</v>
      </c>
      <c r="D28" s="121" t="s">
        <v>47</v>
      </c>
      <c r="E28" s="120"/>
      <c r="F28" s="175"/>
      <c r="G28" s="175"/>
      <c r="H28" s="176"/>
      <c r="I28" s="120"/>
      <c r="J28" s="120"/>
      <c r="K28" s="120"/>
      <c r="L28" s="120"/>
      <c r="M28" s="131"/>
      <c r="N28" s="184"/>
      <c r="O28" s="120"/>
      <c r="P28" s="120"/>
      <c r="Q28" s="120"/>
      <c r="R28" s="120"/>
      <c r="S28" s="120"/>
      <c r="T28" s="120"/>
      <c r="U28" s="120"/>
      <c r="V28" s="131"/>
      <c r="W28" s="130"/>
    </row>
    <row r="29" spans="1:23" ht="25.8" customHeight="1" thickBot="1" x14ac:dyDescent="0.3">
      <c r="A29" s="115"/>
      <c r="B29" s="123"/>
      <c r="C29" s="113" t="s">
        <v>48</v>
      </c>
      <c r="D29" s="121" t="s">
        <v>49</v>
      </c>
      <c r="E29" s="120"/>
      <c r="F29" s="175"/>
      <c r="G29" s="175"/>
      <c r="H29" s="176"/>
      <c r="I29" s="120"/>
      <c r="J29" s="120"/>
      <c r="K29" s="120"/>
      <c r="L29" s="120"/>
      <c r="M29" s="131"/>
      <c r="N29" s="184"/>
      <c r="O29" s="120"/>
      <c r="P29" s="120"/>
      <c r="Q29" s="120"/>
      <c r="R29" s="120"/>
      <c r="S29" s="120"/>
      <c r="T29" s="120"/>
      <c r="U29" s="120"/>
      <c r="V29" s="131"/>
      <c r="W29" s="130"/>
    </row>
    <row r="30" spans="1:23" ht="24" customHeight="1" thickBot="1" x14ac:dyDescent="0.3">
      <c r="A30" s="115"/>
      <c r="B30" s="280" t="s">
        <v>133</v>
      </c>
      <c r="C30" s="281"/>
      <c r="D30" s="188" t="s">
        <v>132</v>
      </c>
      <c r="E30" s="181"/>
      <c r="F30" s="181"/>
      <c r="G30" s="181"/>
      <c r="H30" s="180"/>
      <c r="I30" s="181"/>
      <c r="J30" s="181"/>
      <c r="K30" s="181"/>
      <c r="L30" s="181"/>
      <c r="M30" s="180"/>
      <c r="N30" s="181"/>
      <c r="O30" s="181"/>
      <c r="P30" s="181"/>
      <c r="Q30" s="181"/>
      <c r="R30" s="181"/>
      <c r="S30" s="181"/>
      <c r="T30" s="181"/>
      <c r="U30" s="181"/>
      <c r="V30" s="186"/>
      <c r="W30" s="185"/>
    </row>
    <row r="31" spans="1:23" ht="22.5" customHeight="1" thickBot="1" x14ac:dyDescent="0.3">
      <c r="A31" s="115"/>
      <c r="B31" s="140"/>
      <c r="C31" s="140" t="s">
        <v>52</v>
      </c>
      <c r="D31" s="140" t="s">
        <v>53</v>
      </c>
      <c r="E31" s="128"/>
      <c r="F31" s="175"/>
      <c r="G31" s="175"/>
      <c r="H31" s="176"/>
      <c r="I31" s="175"/>
      <c r="J31" s="175"/>
      <c r="K31" s="175"/>
      <c r="L31" s="175"/>
      <c r="M31" s="176"/>
      <c r="N31" s="128"/>
      <c r="O31" s="128"/>
      <c r="P31" s="128"/>
      <c r="Q31" s="128"/>
      <c r="R31" s="128"/>
      <c r="S31" s="128"/>
      <c r="T31" s="120"/>
      <c r="U31" s="120"/>
      <c r="V31" s="131"/>
      <c r="W31" s="130"/>
    </row>
    <row r="32" spans="1:23" ht="22.5" customHeight="1" thickBot="1" x14ac:dyDescent="0.3">
      <c r="A32" s="115"/>
      <c r="B32" s="280" t="s">
        <v>131</v>
      </c>
      <c r="C32" s="281"/>
      <c r="D32" s="187" t="s">
        <v>24</v>
      </c>
      <c r="E32" s="181"/>
      <c r="F32" s="181"/>
      <c r="G32" s="181"/>
      <c r="H32" s="180"/>
      <c r="I32" s="181"/>
      <c r="J32" s="181"/>
      <c r="K32" s="181"/>
      <c r="L32" s="181"/>
      <c r="M32" s="180"/>
      <c r="N32" s="181"/>
      <c r="O32" s="181"/>
      <c r="P32" s="181"/>
      <c r="Q32" s="181"/>
      <c r="R32" s="181"/>
      <c r="S32" s="181"/>
      <c r="T32" s="181"/>
      <c r="U32" s="181"/>
      <c r="V32" s="186"/>
      <c r="W32" s="185"/>
    </row>
    <row r="33" spans="1:23" ht="22.5" customHeight="1" thickBot="1" x14ac:dyDescent="0.3">
      <c r="A33" s="115"/>
      <c r="B33" s="141"/>
      <c r="C33" s="113" t="s">
        <v>55</v>
      </c>
      <c r="D33" s="121" t="s">
        <v>56</v>
      </c>
      <c r="E33" s="120"/>
      <c r="F33" s="175"/>
      <c r="G33" s="175"/>
      <c r="H33" s="176"/>
      <c r="I33" s="175"/>
      <c r="J33" s="175"/>
      <c r="K33" s="175"/>
      <c r="L33" s="175"/>
      <c r="M33" s="183"/>
      <c r="N33" s="184"/>
      <c r="O33" s="120"/>
      <c r="P33" s="120"/>
      <c r="Q33" s="120"/>
      <c r="R33" s="120"/>
      <c r="S33" s="120"/>
      <c r="T33" s="120"/>
      <c r="U33" s="120"/>
      <c r="V33" s="131"/>
      <c r="W33" s="130"/>
    </row>
    <row r="34" spans="1:23" ht="22.5" customHeight="1" thickBot="1" x14ac:dyDescent="0.3">
      <c r="A34" s="115"/>
      <c r="B34" s="141"/>
      <c r="C34" s="113" t="s">
        <v>57</v>
      </c>
      <c r="D34" s="121" t="s">
        <v>58</v>
      </c>
      <c r="E34" s="120"/>
      <c r="F34" s="175"/>
      <c r="G34" s="175"/>
      <c r="H34" s="176"/>
      <c r="I34" s="175"/>
      <c r="J34" s="175"/>
      <c r="K34" s="175"/>
      <c r="L34" s="175"/>
      <c r="M34" s="183"/>
      <c r="N34" s="182"/>
      <c r="O34" s="111"/>
      <c r="P34" s="111"/>
      <c r="Q34" s="111"/>
      <c r="R34" s="111"/>
      <c r="S34" s="111"/>
      <c r="T34" s="111"/>
      <c r="U34" s="111"/>
      <c r="V34" s="171"/>
      <c r="W34" s="170"/>
    </row>
    <row r="35" spans="1:23" ht="26.25" customHeight="1" thickBot="1" x14ac:dyDescent="0.3">
      <c r="A35" s="115"/>
      <c r="B35" s="280" t="s">
        <v>130</v>
      </c>
      <c r="C35" s="281"/>
      <c r="D35" s="282"/>
      <c r="E35" s="181"/>
      <c r="F35" s="181"/>
      <c r="G35" s="181"/>
      <c r="H35" s="180"/>
      <c r="I35" s="181"/>
      <c r="J35" s="181"/>
      <c r="K35" s="181"/>
      <c r="L35" s="181"/>
      <c r="M35" s="180"/>
      <c r="N35" s="179"/>
      <c r="O35" s="179"/>
      <c r="P35" s="179"/>
      <c r="Q35" s="179"/>
      <c r="R35" s="179"/>
      <c r="S35" s="179"/>
      <c r="T35" s="179"/>
      <c r="U35" s="179"/>
      <c r="V35" s="178"/>
      <c r="W35" s="177"/>
    </row>
    <row r="36" spans="1:23" ht="23.4" thickBot="1" x14ac:dyDescent="0.3">
      <c r="A36" s="115"/>
      <c r="B36" s="121"/>
      <c r="C36" s="112" t="s">
        <v>61</v>
      </c>
      <c r="D36" s="121" t="s">
        <v>62</v>
      </c>
      <c r="E36" s="120"/>
      <c r="F36" s="120"/>
      <c r="G36" s="120"/>
      <c r="H36" s="176"/>
      <c r="I36" s="120"/>
      <c r="J36" s="120"/>
      <c r="K36" s="175"/>
      <c r="L36" s="120"/>
      <c r="M36" s="158"/>
      <c r="N36" s="120"/>
      <c r="O36" s="120"/>
      <c r="P36" s="120"/>
      <c r="Q36" s="120"/>
      <c r="R36" s="120"/>
      <c r="S36" s="120"/>
      <c r="T36" s="120"/>
      <c r="U36" s="120"/>
      <c r="V36" s="131"/>
      <c r="W36" s="130"/>
    </row>
    <row r="37" spans="1:23" ht="23.4" thickBot="1" x14ac:dyDescent="0.3">
      <c r="A37" s="115"/>
      <c r="B37" s="112"/>
      <c r="C37" s="151" t="s">
        <v>63</v>
      </c>
      <c r="D37" s="112" t="s">
        <v>64</v>
      </c>
      <c r="E37" s="111"/>
      <c r="F37" s="174"/>
      <c r="G37" s="174"/>
      <c r="H37" s="173"/>
      <c r="I37" s="111"/>
      <c r="J37" s="111"/>
      <c r="K37" s="111"/>
      <c r="L37" s="111"/>
      <c r="M37" s="172"/>
      <c r="N37" s="111"/>
      <c r="O37" s="111"/>
      <c r="P37" s="111"/>
      <c r="Q37" s="111"/>
      <c r="R37" s="111"/>
      <c r="S37" s="111"/>
      <c r="T37" s="111"/>
      <c r="U37" s="111"/>
      <c r="V37" s="171"/>
      <c r="W37" s="170"/>
    </row>
    <row r="38" spans="1:23" ht="13.2" customHeight="1" thickBot="1" x14ac:dyDescent="0.3">
      <c r="A38" s="115"/>
      <c r="B38" s="283" t="s">
        <v>129</v>
      </c>
      <c r="C38" s="284"/>
      <c r="D38" s="285"/>
      <c r="E38" s="292" t="s">
        <v>128</v>
      </c>
      <c r="F38" s="293"/>
      <c r="G38" s="293"/>
      <c r="H38" s="293"/>
      <c r="I38" s="293"/>
      <c r="J38" s="293"/>
      <c r="K38" s="293"/>
      <c r="L38" s="293"/>
      <c r="M38" s="293"/>
      <c r="N38" s="293"/>
      <c r="O38" s="293"/>
      <c r="P38" s="293"/>
      <c r="Q38" s="293"/>
      <c r="R38" s="293"/>
      <c r="S38" s="293"/>
      <c r="T38" s="293"/>
      <c r="U38" s="293"/>
      <c r="V38" s="293"/>
      <c r="W38" s="294"/>
    </row>
    <row r="39" spans="1:23" ht="13.8" thickBot="1" x14ac:dyDescent="0.3">
      <c r="A39" s="115"/>
      <c r="B39" s="286"/>
      <c r="C39" s="287"/>
      <c r="D39" s="288"/>
      <c r="E39" s="292">
        <v>2025</v>
      </c>
      <c r="F39" s="293"/>
      <c r="G39" s="293"/>
      <c r="H39" s="294"/>
      <c r="I39" s="292">
        <v>2030</v>
      </c>
      <c r="J39" s="293"/>
      <c r="K39" s="293"/>
      <c r="L39" s="293"/>
      <c r="M39" s="295"/>
      <c r="N39" s="296">
        <v>2040</v>
      </c>
      <c r="O39" s="293"/>
      <c r="P39" s="293"/>
      <c r="Q39" s="293"/>
      <c r="R39" s="293"/>
      <c r="S39" s="293"/>
      <c r="T39" s="293"/>
      <c r="U39" s="293"/>
      <c r="V39" s="293"/>
      <c r="W39" s="294"/>
    </row>
    <row r="40" spans="1:23" ht="13.8" thickBot="1" x14ac:dyDescent="0.3">
      <c r="A40" s="115"/>
      <c r="B40" s="289"/>
      <c r="C40" s="290"/>
      <c r="D40" s="291"/>
      <c r="E40" s="169">
        <v>2022</v>
      </c>
      <c r="F40" s="169">
        <v>2023</v>
      </c>
      <c r="G40" s="169">
        <v>2024</v>
      </c>
      <c r="H40" s="169">
        <v>2025</v>
      </c>
      <c r="I40" s="169">
        <v>2026</v>
      </c>
      <c r="J40" s="169">
        <v>2027</v>
      </c>
      <c r="K40" s="169">
        <v>2028</v>
      </c>
      <c r="L40" s="169">
        <v>2029</v>
      </c>
      <c r="M40" s="169">
        <v>2030</v>
      </c>
      <c r="N40" s="169">
        <v>2031</v>
      </c>
      <c r="O40" s="169">
        <v>2032</v>
      </c>
      <c r="P40" s="169">
        <v>2033</v>
      </c>
      <c r="Q40" s="169">
        <v>2034</v>
      </c>
      <c r="R40" s="169">
        <v>2035</v>
      </c>
      <c r="S40" s="169">
        <v>2036</v>
      </c>
      <c r="T40" s="169">
        <v>2037</v>
      </c>
      <c r="U40" s="169">
        <v>2038</v>
      </c>
      <c r="V40" s="168">
        <v>2039</v>
      </c>
      <c r="W40" s="167">
        <v>2040</v>
      </c>
    </row>
    <row r="41" spans="1:23" ht="26.25" customHeight="1" thickBot="1" x14ac:dyDescent="0.3">
      <c r="A41" s="115"/>
      <c r="B41" s="300" t="s">
        <v>127</v>
      </c>
      <c r="C41" s="301"/>
      <c r="D41" s="302"/>
      <c r="E41" s="165"/>
      <c r="F41" s="165"/>
      <c r="G41" s="165"/>
      <c r="H41" s="166"/>
      <c r="I41" s="165"/>
      <c r="J41" s="165"/>
      <c r="K41" s="165"/>
      <c r="L41" s="165"/>
      <c r="M41" s="166"/>
      <c r="N41" s="165"/>
      <c r="O41" s="165"/>
      <c r="P41" s="165"/>
      <c r="Q41" s="165"/>
      <c r="R41" s="165"/>
      <c r="S41" s="165"/>
      <c r="T41" s="165"/>
      <c r="U41" s="165"/>
      <c r="V41" s="164"/>
      <c r="W41" s="163"/>
    </row>
    <row r="42" spans="1:23" ht="39.6" customHeight="1" thickBot="1" x14ac:dyDescent="0.3">
      <c r="A42" s="115"/>
      <c r="B42" s="297" t="s">
        <v>126</v>
      </c>
      <c r="C42" s="298"/>
      <c r="D42" s="299"/>
      <c r="E42" s="161"/>
      <c r="F42" s="161"/>
      <c r="G42" s="161"/>
      <c r="H42" s="162"/>
      <c r="I42" s="161"/>
      <c r="J42" s="161"/>
      <c r="K42" s="161"/>
      <c r="L42" s="161"/>
      <c r="M42" s="162"/>
      <c r="N42" s="161"/>
      <c r="O42" s="161"/>
      <c r="P42" s="161"/>
      <c r="Q42" s="161"/>
      <c r="R42" s="161"/>
      <c r="S42" s="161"/>
      <c r="T42" s="161"/>
      <c r="U42" s="161"/>
      <c r="V42" s="160"/>
      <c r="W42" s="159"/>
    </row>
    <row r="43" spans="1:23" ht="13.8" customHeight="1" thickBot="1" x14ac:dyDescent="0.3">
      <c r="A43" s="115"/>
      <c r="B43" s="123"/>
      <c r="C43" s="122" t="s">
        <v>70</v>
      </c>
      <c r="D43" s="121" t="s">
        <v>71</v>
      </c>
      <c r="E43" s="120"/>
      <c r="F43" s="120"/>
      <c r="G43" s="118"/>
      <c r="H43" s="119"/>
      <c r="I43" s="120"/>
      <c r="J43" s="120"/>
      <c r="K43" s="120"/>
      <c r="L43" s="120"/>
      <c r="M43" s="158"/>
      <c r="N43" s="120"/>
      <c r="O43" s="120"/>
      <c r="P43" s="120"/>
      <c r="Q43" s="120"/>
      <c r="R43" s="120"/>
      <c r="S43" s="120"/>
      <c r="T43" s="120"/>
      <c r="U43" s="120"/>
      <c r="V43" s="131"/>
      <c r="W43" s="130"/>
    </row>
    <row r="44" spans="1:23" ht="27" customHeight="1" thickBot="1" x14ac:dyDescent="0.3">
      <c r="A44" s="115"/>
      <c r="B44" s="123"/>
      <c r="C44" s="113" t="s">
        <v>72</v>
      </c>
      <c r="D44" s="121" t="s">
        <v>73</v>
      </c>
      <c r="E44" s="120"/>
      <c r="F44" s="120"/>
      <c r="G44" s="118"/>
      <c r="H44" s="117"/>
      <c r="I44" s="129"/>
      <c r="J44" s="118"/>
      <c r="K44" s="118"/>
      <c r="L44" s="118"/>
      <c r="M44" s="119"/>
      <c r="N44" s="118"/>
      <c r="O44" s="118"/>
      <c r="P44" s="118"/>
      <c r="Q44" s="118"/>
      <c r="R44" s="118"/>
      <c r="S44" s="118"/>
      <c r="T44" s="118"/>
      <c r="U44" s="118"/>
      <c r="V44" s="117"/>
      <c r="W44" s="116"/>
    </row>
    <row r="45" spans="1:23" ht="23.4" customHeight="1" thickBot="1" x14ac:dyDescent="0.3">
      <c r="A45" s="115"/>
      <c r="B45" s="123"/>
      <c r="C45" s="113" t="s">
        <v>74</v>
      </c>
      <c r="D45" s="121" t="s">
        <v>75</v>
      </c>
      <c r="E45" s="128"/>
      <c r="F45" s="128"/>
      <c r="G45" s="118"/>
      <c r="H45" s="119"/>
      <c r="I45" s="120"/>
      <c r="J45" s="120"/>
      <c r="K45" s="120"/>
      <c r="L45" s="118"/>
      <c r="M45" s="119"/>
      <c r="N45" s="118"/>
      <c r="O45" s="120"/>
      <c r="P45" s="120"/>
      <c r="Q45" s="118"/>
      <c r="R45" s="118"/>
      <c r="S45" s="118"/>
      <c r="T45" s="120"/>
      <c r="U45" s="120"/>
      <c r="V45" s="131"/>
      <c r="W45" s="130"/>
    </row>
    <row r="46" spans="1:23" ht="15.6" customHeight="1" thickBot="1" x14ac:dyDescent="0.3">
      <c r="A46" s="115"/>
      <c r="B46" s="123"/>
      <c r="C46" s="113" t="s">
        <v>76</v>
      </c>
      <c r="D46" s="121" t="s">
        <v>77</v>
      </c>
      <c r="E46" s="120"/>
      <c r="F46" s="120"/>
      <c r="G46" s="118"/>
      <c r="H46" s="117"/>
      <c r="I46" s="129"/>
      <c r="J46" s="118"/>
      <c r="K46" s="118"/>
      <c r="L46" s="118"/>
      <c r="M46" s="119"/>
      <c r="N46" s="118"/>
      <c r="O46" s="118"/>
      <c r="P46" s="118"/>
      <c r="Q46" s="118"/>
      <c r="R46" s="118"/>
      <c r="S46" s="118"/>
      <c r="T46" s="118"/>
      <c r="U46" s="118"/>
      <c r="V46" s="117"/>
      <c r="W46" s="116"/>
    </row>
    <row r="47" spans="1:23" ht="28.2" customHeight="1" thickBot="1" x14ac:dyDescent="0.3">
      <c r="A47" s="115"/>
      <c r="B47" s="297" t="s">
        <v>125</v>
      </c>
      <c r="C47" s="298"/>
      <c r="D47" s="299"/>
      <c r="E47" s="126"/>
      <c r="F47" s="126"/>
      <c r="G47" s="126"/>
      <c r="H47" s="127"/>
      <c r="I47" s="126"/>
      <c r="J47" s="126"/>
      <c r="K47" s="126"/>
      <c r="L47" s="126"/>
      <c r="M47" s="127"/>
      <c r="N47" s="126"/>
      <c r="O47" s="126"/>
      <c r="P47" s="126"/>
      <c r="Q47" s="126"/>
      <c r="R47" s="126"/>
      <c r="S47" s="126"/>
      <c r="T47" s="126"/>
      <c r="U47" s="126"/>
      <c r="V47" s="125"/>
      <c r="W47" s="124"/>
    </row>
    <row r="48" spans="1:23" ht="18" customHeight="1" thickBot="1" x14ac:dyDescent="0.3">
      <c r="A48" s="115"/>
      <c r="B48" s="123"/>
      <c r="C48" s="122" t="s">
        <v>80</v>
      </c>
      <c r="D48" s="121" t="s">
        <v>81</v>
      </c>
      <c r="E48" s="120"/>
      <c r="F48" s="128"/>
      <c r="G48" s="118"/>
      <c r="H48" s="119"/>
      <c r="I48" s="118"/>
      <c r="J48" s="118"/>
      <c r="K48" s="118"/>
      <c r="L48" s="118"/>
      <c r="M48" s="119"/>
      <c r="N48" s="118"/>
      <c r="O48" s="118"/>
      <c r="P48" s="118"/>
      <c r="Q48" s="118"/>
      <c r="R48" s="118"/>
      <c r="S48" s="118"/>
      <c r="T48" s="118"/>
      <c r="U48" s="118"/>
      <c r="V48" s="117"/>
      <c r="W48" s="116"/>
    </row>
    <row r="49" spans="1:23" ht="24.6" customHeight="1" thickBot="1" x14ac:dyDescent="0.3">
      <c r="A49" s="115"/>
      <c r="B49" s="123"/>
      <c r="C49" s="113" t="s">
        <v>82</v>
      </c>
      <c r="D49" s="121" t="s">
        <v>124</v>
      </c>
      <c r="E49" s="120"/>
      <c r="F49" s="120"/>
      <c r="G49" s="120"/>
      <c r="H49" s="119"/>
      <c r="I49" s="128"/>
      <c r="J49" s="120"/>
      <c r="K49" s="128"/>
      <c r="L49" s="118"/>
      <c r="M49" s="131"/>
      <c r="N49" s="129"/>
      <c r="O49" s="120"/>
      <c r="P49" s="120"/>
      <c r="Q49" s="118"/>
      <c r="R49" s="118"/>
      <c r="S49" s="118"/>
      <c r="T49" s="120"/>
      <c r="U49" s="118"/>
      <c r="V49" s="117"/>
      <c r="W49" s="130"/>
    </row>
    <row r="50" spans="1:23" ht="13.8" customHeight="1" thickBot="1" x14ac:dyDescent="0.3">
      <c r="A50" s="115"/>
      <c r="B50" s="123"/>
      <c r="C50" s="113" t="s">
        <v>84</v>
      </c>
      <c r="D50" s="121" t="s">
        <v>85</v>
      </c>
      <c r="E50" s="120"/>
      <c r="F50" s="128"/>
      <c r="G50" s="128"/>
      <c r="H50" s="119"/>
      <c r="I50" s="128"/>
      <c r="J50" s="128"/>
      <c r="K50" s="118"/>
      <c r="L50" s="120"/>
      <c r="M50" s="158"/>
      <c r="N50" s="118"/>
      <c r="O50" s="120"/>
      <c r="P50" s="120"/>
      <c r="Q50" s="118"/>
      <c r="R50" s="120"/>
      <c r="S50" s="120"/>
      <c r="T50" s="118"/>
      <c r="U50" s="120"/>
      <c r="V50" s="131"/>
      <c r="W50" s="116"/>
    </row>
    <row r="51" spans="1:23" ht="28.2" customHeight="1" thickBot="1" x14ac:dyDescent="0.3">
      <c r="A51" s="115"/>
      <c r="B51" s="297" t="s">
        <v>123</v>
      </c>
      <c r="C51" s="298"/>
      <c r="D51" s="299"/>
      <c r="E51" s="126"/>
      <c r="F51" s="126"/>
      <c r="G51" s="126"/>
      <c r="H51" s="127"/>
      <c r="I51" s="126"/>
      <c r="J51" s="126"/>
      <c r="K51" s="126"/>
      <c r="L51" s="126"/>
      <c r="M51" s="127"/>
      <c r="N51" s="126"/>
      <c r="O51" s="126"/>
      <c r="P51" s="126"/>
      <c r="Q51" s="126"/>
      <c r="R51" s="126"/>
      <c r="S51" s="126"/>
      <c r="T51" s="126"/>
      <c r="U51" s="126"/>
      <c r="V51" s="125"/>
      <c r="W51" s="124"/>
    </row>
    <row r="52" spans="1:23" ht="21" customHeight="1" thickBot="1" x14ac:dyDescent="0.3">
      <c r="A52" s="115"/>
      <c r="B52" s="114"/>
      <c r="C52" s="122" t="s">
        <v>88</v>
      </c>
      <c r="D52" s="112" t="s">
        <v>122</v>
      </c>
      <c r="E52" s="111"/>
      <c r="F52" s="111"/>
      <c r="G52" s="108"/>
      <c r="H52" s="110"/>
      <c r="I52" s="108"/>
      <c r="J52" s="108"/>
      <c r="K52" s="108"/>
      <c r="L52" s="108"/>
      <c r="M52" s="110"/>
      <c r="N52" s="108"/>
      <c r="O52" s="108"/>
      <c r="P52" s="108"/>
      <c r="Q52" s="108"/>
      <c r="R52" s="108"/>
      <c r="S52" s="157"/>
      <c r="T52" s="156"/>
      <c r="U52" s="155"/>
      <c r="V52" s="154"/>
      <c r="W52" s="153"/>
    </row>
    <row r="53" spans="1:23" ht="27" customHeight="1" thickBot="1" x14ac:dyDescent="0.3">
      <c r="A53" s="115"/>
      <c r="B53" s="152"/>
      <c r="C53" s="113" t="s">
        <v>90</v>
      </c>
      <c r="D53" s="151" t="s">
        <v>121</v>
      </c>
      <c r="E53" s="150"/>
      <c r="F53" s="150"/>
      <c r="G53" s="148"/>
      <c r="H53" s="149"/>
      <c r="I53" s="148"/>
      <c r="J53" s="148"/>
      <c r="K53" s="148"/>
      <c r="L53" s="148"/>
      <c r="M53" s="149"/>
      <c r="N53" s="148"/>
      <c r="O53" s="148"/>
      <c r="P53" s="148"/>
      <c r="Q53" s="148"/>
      <c r="R53" s="148"/>
      <c r="S53" s="148"/>
      <c r="T53" s="148"/>
      <c r="U53" s="148"/>
      <c r="V53" s="147"/>
      <c r="W53" s="146"/>
    </row>
    <row r="54" spans="1:23" ht="30.6" customHeight="1" thickBot="1" x14ac:dyDescent="0.3">
      <c r="A54" s="115"/>
      <c r="B54" s="297" t="s">
        <v>120</v>
      </c>
      <c r="C54" s="298"/>
      <c r="D54" s="299"/>
      <c r="E54" s="144"/>
      <c r="F54" s="144"/>
      <c r="G54" s="144"/>
      <c r="H54" s="145"/>
      <c r="I54" s="144"/>
      <c r="J54" s="144"/>
      <c r="K54" s="144"/>
      <c r="L54" s="144"/>
      <c r="M54" s="145"/>
      <c r="N54" s="144"/>
      <c r="O54" s="144"/>
      <c r="P54" s="144"/>
      <c r="Q54" s="144"/>
      <c r="R54" s="144"/>
      <c r="S54" s="144"/>
      <c r="T54" s="144"/>
      <c r="U54" s="144"/>
      <c r="V54" s="143"/>
      <c r="W54" s="142"/>
    </row>
    <row r="55" spans="1:23" ht="16.2" customHeight="1" thickBot="1" x14ac:dyDescent="0.3">
      <c r="A55" s="115"/>
      <c r="B55" s="141"/>
      <c r="C55" s="113" t="s">
        <v>94</v>
      </c>
      <c r="D55" s="140" t="s">
        <v>119</v>
      </c>
      <c r="E55" s="136"/>
      <c r="F55" s="136"/>
      <c r="G55" s="137"/>
      <c r="H55" s="139"/>
      <c r="I55" s="136"/>
      <c r="J55" s="137"/>
      <c r="K55" s="136"/>
      <c r="L55" s="136"/>
      <c r="M55" s="138"/>
      <c r="N55" s="136"/>
      <c r="O55" s="136"/>
      <c r="P55" s="137"/>
      <c r="Q55" s="136"/>
      <c r="R55" s="136"/>
      <c r="S55" s="136"/>
      <c r="T55" s="136"/>
      <c r="U55" s="136"/>
      <c r="V55" s="135"/>
      <c r="W55" s="134"/>
    </row>
    <row r="56" spans="1:23" ht="17.399999999999999" customHeight="1" thickBot="1" x14ac:dyDescent="0.3">
      <c r="A56" s="115"/>
      <c r="B56" s="123"/>
      <c r="C56" s="113" t="s">
        <v>96</v>
      </c>
      <c r="D56" s="121" t="s">
        <v>97</v>
      </c>
      <c r="E56" s="120"/>
      <c r="F56" s="120"/>
      <c r="G56" s="128"/>
      <c r="H56" s="117"/>
      <c r="I56" s="133"/>
      <c r="J56" s="128"/>
      <c r="K56" s="128"/>
      <c r="L56" s="128"/>
      <c r="M56" s="132"/>
      <c r="N56" s="120"/>
      <c r="O56" s="120"/>
      <c r="P56" s="120"/>
      <c r="Q56" s="120"/>
      <c r="R56" s="120"/>
      <c r="S56" s="120"/>
      <c r="T56" s="120"/>
      <c r="U56" s="120"/>
      <c r="V56" s="131"/>
      <c r="W56" s="130"/>
    </row>
    <row r="57" spans="1:23" ht="16.8" customHeight="1" thickBot="1" x14ac:dyDescent="0.3">
      <c r="A57" s="115"/>
      <c r="B57" s="123"/>
      <c r="C57" s="113" t="s">
        <v>98</v>
      </c>
      <c r="D57" s="121" t="s">
        <v>99</v>
      </c>
      <c r="E57" s="120"/>
      <c r="F57" s="120"/>
      <c r="G57" s="118"/>
      <c r="H57" s="117"/>
      <c r="I57" s="129"/>
      <c r="J57" s="118"/>
      <c r="K57" s="118"/>
      <c r="L57" s="118"/>
      <c r="M57" s="119"/>
      <c r="N57" s="118"/>
      <c r="O57" s="118"/>
      <c r="P57" s="118"/>
      <c r="Q57" s="118"/>
      <c r="R57" s="118"/>
      <c r="S57" s="118"/>
      <c r="T57" s="118"/>
      <c r="U57" s="118"/>
      <c r="V57" s="117"/>
      <c r="W57" s="116"/>
    </row>
    <row r="58" spans="1:23" ht="16.2" customHeight="1" thickBot="1" x14ac:dyDescent="0.3">
      <c r="A58" s="115"/>
      <c r="B58" s="123"/>
      <c r="C58" s="113" t="s">
        <v>100</v>
      </c>
      <c r="D58" s="121" t="s">
        <v>101</v>
      </c>
      <c r="E58" s="120"/>
      <c r="F58" s="128"/>
      <c r="G58" s="118"/>
      <c r="H58" s="119"/>
      <c r="I58" s="118"/>
      <c r="J58" s="118"/>
      <c r="K58" s="118"/>
      <c r="L58" s="118"/>
      <c r="M58" s="119"/>
      <c r="N58" s="118"/>
      <c r="O58" s="118"/>
      <c r="P58" s="118"/>
      <c r="Q58" s="118"/>
      <c r="R58" s="118"/>
      <c r="S58" s="118"/>
      <c r="T58" s="118"/>
      <c r="U58" s="118"/>
      <c r="V58" s="117"/>
      <c r="W58" s="116"/>
    </row>
    <row r="59" spans="1:23" ht="28.2" customHeight="1" thickBot="1" x14ac:dyDescent="0.3">
      <c r="A59" s="115"/>
      <c r="B59" s="297" t="s">
        <v>118</v>
      </c>
      <c r="C59" s="298"/>
      <c r="D59" s="299"/>
      <c r="E59" s="126"/>
      <c r="F59" s="126"/>
      <c r="G59" s="126"/>
      <c r="H59" s="127"/>
      <c r="I59" s="126"/>
      <c r="J59" s="126"/>
      <c r="K59" s="126"/>
      <c r="L59" s="126"/>
      <c r="M59" s="127"/>
      <c r="N59" s="126"/>
      <c r="O59" s="126"/>
      <c r="P59" s="126"/>
      <c r="Q59" s="126"/>
      <c r="R59" s="126"/>
      <c r="S59" s="126"/>
      <c r="T59" s="126"/>
      <c r="U59" s="126"/>
      <c r="V59" s="125"/>
      <c r="W59" s="124"/>
    </row>
    <row r="60" spans="1:23" ht="17.399999999999999" customHeight="1" thickBot="1" x14ac:dyDescent="0.3">
      <c r="A60" s="115"/>
      <c r="B60" s="123"/>
      <c r="C60" s="122" t="s">
        <v>104</v>
      </c>
      <c r="D60" s="121" t="s">
        <v>105</v>
      </c>
      <c r="E60" s="120"/>
      <c r="F60" s="120"/>
      <c r="G60" s="118"/>
      <c r="H60" s="119"/>
      <c r="I60" s="118"/>
      <c r="J60" s="118"/>
      <c r="K60" s="118"/>
      <c r="L60" s="118"/>
      <c r="M60" s="119"/>
      <c r="N60" s="118"/>
      <c r="O60" s="118"/>
      <c r="P60" s="118"/>
      <c r="Q60" s="118"/>
      <c r="R60" s="118"/>
      <c r="S60" s="118"/>
      <c r="T60" s="118"/>
      <c r="U60" s="118"/>
      <c r="V60" s="117"/>
      <c r="W60" s="116"/>
    </row>
    <row r="61" spans="1:23" ht="18" customHeight="1" thickBot="1" x14ac:dyDescent="0.3">
      <c r="A61" s="115"/>
      <c r="B61" s="123"/>
      <c r="C61" s="113" t="s">
        <v>106</v>
      </c>
      <c r="D61" s="121" t="s">
        <v>107</v>
      </c>
      <c r="E61" s="120"/>
      <c r="F61" s="120"/>
      <c r="G61" s="118"/>
      <c r="H61" s="119"/>
      <c r="I61" s="118"/>
      <c r="J61" s="118"/>
      <c r="K61" s="118"/>
      <c r="L61" s="118"/>
      <c r="M61" s="119"/>
      <c r="N61" s="118"/>
      <c r="O61" s="118"/>
      <c r="P61" s="118"/>
      <c r="Q61" s="118"/>
      <c r="R61" s="118"/>
      <c r="S61" s="118"/>
      <c r="T61" s="118"/>
      <c r="U61" s="118"/>
      <c r="V61" s="117"/>
      <c r="W61" s="116"/>
    </row>
    <row r="62" spans="1:23" ht="28.2" customHeight="1" thickBot="1" x14ac:dyDescent="0.3">
      <c r="A62" s="115"/>
      <c r="B62" s="297" t="s">
        <v>117</v>
      </c>
      <c r="C62" s="298"/>
      <c r="D62" s="299"/>
      <c r="E62" s="126"/>
      <c r="F62" s="126"/>
      <c r="G62" s="126"/>
      <c r="H62" s="127"/>
      <c r="I62" s="126"/>
      <c r="J62" s="126"/>
      <c r="K62" s="126"/>
      <c r="L62" s="126"/>
      <c r="M62" s="127"/>
      <c r="N62" s="126"/>
      <c r="O62" s="126"/>
      <c r="P62" s="126"/>
      <c r="Q62" s="126"/>
      <c r="R62" s="126"/>
      <c r="S62" s="126"/>
      <c r="T62" s="126"/>
      <c r="U62" s="126"/>
      <c r="V62" s="125"/>
      <c r="W62" s="124"/>
    </row>
    <row r="63" spans="1:23" ht="25.8" customHeight="1" thickBot="1" x14ac:dyDescent="0.3">
      <c r="A63" s="115"/>
      <c r="B63" s="123"/>
      <c r="C63" s="122" t="s">
        <v>110</v>
      </c>
      <c r="D63" s="121" t="s">
        <v>116</v>
      </c>
      <c r="E63" s="120"/>
      <c r="F63" s="120"/>
      <c r="G63" s="118"/>
      <c r="H63" s="119"/>
      <c r="I63" s="118"/>
      <c r="J63" s="118"/>
      <c r="K63" s="118"/>
      <c r="L63" s="118"/>
      <c r="M63" s="119"/>
      <c r="N63" s="118"/>
      <c r="O63" s="118"/>
      <c r="P63" s="118"/>
      <c r="Q63" s="118"/>
      <c r="R63" s="118"/>
      <c r="S63" s="118"/>
      <c r="T63" s="118"/>
      <c r="U63" s="118"/>
      <c r="V63" s="117"/>
      <c r="W63" s="116"/>
    </row>
    <row r="64" spans="1:23" ht="15.6" customHeight="1" thickBot="1" x14ac:dyDescent="0.3">
      <c r="A64" s="115"/>
      <c r="B64" s="114"/>
      <c r="C64" s="113" t="s">
        <v>112</v>
      </c>
      <c r="D64" s="112" t="s">
        <v>113</v>
      </c>
      <c r="E64" s="111"/>
      <c r="F64" s="111"/>
      <c r="G64" s="108"/>
      <c r="H64" s="110"/>
      <c r="I64" s="108"/>
      <c r="J64" s="108"/>
      <c r="K64" s="108"/>
      <c r="L64" s="108"/>
      <c r="M64" s="107"/>
      <c r="N64" s="109"/>
      <c r="O64" s="108"/>
      <c r="P64" s="108"/>
      <c r="Q64" s="108"/>
      <c r="R64" s="108"/>
      <c r="S64" s="108"/>
      <c r="T64" s="108"/>
      <c r="U64" s="108"/>
      <c r="V64" s="107"/>
      <c r="W64" s="106"/>
    </row>
  </sheetData>
  <mergeCells count="33">
    <mergeCell ref="B62:D62"/>
    <mergeCell ref="B41:D41"/>
    <mergeCell ref="B42:D42"/>
    <mergeCell ref="B47:D47"/>
    <mergeCell ref="B51:D51"/>
    <mergeCell ref="B54:D54"/>
    <mergeCell ref="B59:D59"/>
    <mergeCell ref="B38:D40"/>
    <mergeCell ref="E38:W38"/>
    <mergeCell ref="E39:H39"/>
    <mergeCell ref="I39:M39"/>
    <mergeCell ref="N39:W39"/>
    <mergeCell ref="B24:D24"/>
    <mergeCell ref="B25:D25"/>
    <mergeCell ref="B30:C30"/>
    <mergeCell ref="B32:C32"/>
    <mergeCell ref="B35:D35"/>
    <mergeCell ref="B21:D23"/>
    <mergeCell ref="E21:W21"/>
    <mergeCell ref="E22:H22"/>
    <mergeCell ref="I22:M22"/>
    <mergeCell ref="N22:W22"/>
    <mergeCell ref="B6:D6"/>
    <mergeCell ref="B7:D7"/>
    <mergeCell ref="B13:C13"/>
    <mergeCell ref="B15:C15"/>
    <mergeCell ref="B18:D18"/>
    <mergeCell ref="B1:R1"/>
    <mergeCell ref="B3:D5"/>
    <mergeCell ref="E3:W3"/>
    <mergeCell ref="E4:H4"/>
    <mergeCell ref="I4:M4"/>
    <mergeCell ref="N4:W4"/>
  </mergeCells>
  <pageMargins left="0.19" right="0.17" top="0.4" bottom="0.28999999999999998" header="0.3" footer="0.17"/>
  <pageSetup paperSize="9" scale="3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Budget</vt:lpstr>
      <vt:lpstr>Timeline</vt:lpstr>
      <vt:lpstr>Feuil1</vt:lpstr>
      <vt:lpstr>Budget!Zone_d_impression</vt:lpstr>
      <vt:lpstr>Timeline!Zone_d_impression</vt:lpstr>
    </vt:vector>
  </TitlesOfParts>
  <Company>BRL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Miléna Poncin</dc:creator>
  <cp:lastModifiedBy>Miléna Poncin</cp:lastModifiedBy>
  <dcterms:created xsi:type="dcterms:W3CDTF">2022-05-20T11:58:11Z</dcterms:created>
  <dcterms:modified xsi:type="dcterms:W3CDTF">2022-05-23T15:38:07Z</dcterms:modified>
</cp:coreProperties>
</file>